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User\Downloads\"/>
    </mc:Choice>
  </mc:AlternateContent>
  <bookViews>
    <workbookView xWindow="120" yWindow="12" windowWidth="18960" windowHeight="11328" activeTab="4"/>
  </bookViews>
  <sheets>
    <sheet name="Table 1" sheetId="1" r:id="rId1"/>
    <sheet name="свод школы" sheetId="2" r:id="rId2"/>
    <sheet name="экономия" sheetId="3" r:id="rId3"/>
    <sheet name="приложение 04.24" sheetId="4" r:id="rId4"/>
    <sheet name="Лист1" sheetId="5" r:id="rId5"/>
  </sheets>
  <definedNames>
    <definedName name="_xlnm._FilterDatabase" localSheetId="1" hidden="1">'свод школы'!$A$2:$M$27</definedName>
    <definedName name="_xlnm._FilterDatabase" localSheetId="2" hidden="1">экономия!$A$3:$P$27</definedName>
  </definedNames>
  <calcPr calcId="152511"/>
</workbook>
</file>

<file path=xl/calcChain.xml><?xml version="1.0" encoding="utf-8"?>
<calcChain xmlns="http://schemas.openxmlformats.org/spreadsheetml/2006/main">
  <c r="E21" i="5" l="1"/>
  <c r="G19" i="5"/>
  <c r="G20" i="5"/>
  <c r="G18" i="5"/>
  <c r="G17" i="5"/>
  <c r="G13" i="5"/>
  <c r="G14" i="5"/>
  <c r="G15" i="5"/>
  <c r="G16" i="5"/>
  <c r="G12" i="5"/>
  <c r="G11" i="5"/>
  <c r="G21" i="5" l="1"/>
  <c r="C8" i="2"/>
  <c r="E4" i="4" l="1"/>
  <c r="E5" i="4"/>
  <c r="E6" i="4"/>
  <c r="E7" i="4"/>
  <c r="E8" i="4"/>
  <c r="E9" i="4"/>
  <c r="E10" i="4"/>
  <c r="E3" i="4"/>
  <c r="A4" i="4"/>
  <c r="A5" i="4" s="1"/>
  <c r="E11" i="4" l="1"/>
  <c r="D11" i="3"/>
  <c r="D12" i="3"/>
  <c r="D13" i="3"/>
  <c r="D14" i="3"/>
  <c r="D15" i="3"/>
  <c r="D5" i="3"/>
  <c r="D6" i="3"/>
  <c r="D7" i="3"/>
  <c r="E7" i="3" s="1"/>
  <c r="D8" i="3"/>
  <c r="D9" i="3"/>
  <c r="D4" i="3"/>
  <c r="H29" i="3"/>
  <c r="H15" i="3"/>
  <c r="H5" i="3"/>
  <c r="H6" i="3"/>
  <c r="H8" i="3"/>
  <c r="H9" i="3"/>
  <c r="H11" i="3"/>
  <c r="H12" i="3"/>
  <c r="H13" i="3"/>
  <c r="H14" i="3"/>
  <c r="H16" i="3"/>
  <c r="H17" i="3"/>
  <c r="H18" i="3"/>
  <c r="H19" i="3"/>
  <c r="H20" i="3"/>
  <c r="H21" i="3"/>
  <c r="H22" i="3"/>
  <c r="H23" i="3"/>
  <c r="H24" i="3"/>
  <c r="H4" i="3"/>
  <c r="P5" i="3"/>
  <c r="P6" i="3"/>
  <c r="P7" i="3"/>
  <c r="P8" i="3"/>
  <c r="P9" i="3"/>
  <c r="P10" i="3"/>
  <c r="P11" i="3"/>
  <c r="P12" i="3"/>
  <c r="P13" i="3"/>
  <c r="P14" i="3"/>
  <c r="P15" i="3"/>
  <c r="P16" i="3"/>
  <c r="P17" i="3"/>
  <c r="P18" i="3"/>
  <c r="P19" i="3"/>
  <c r="P20" i="3"/>
  <c r="P21" i="3"/>
  <c r="P22" i="3"/>
  <c r="P23" i="3"/>
  <c r="P24" i="3"/>
  <c r="P4" i="3"/>
  <c r="N5" i="3"/>
  <c r="N6" i="3"/>
  <c r="N7" i="3"/>
  <c r="N8" i="3"/>
  <c r="N9" i="3"/>
  <c r="N10" i="3"/>
  <c r="N11" i="3"/>
  <c r="N12" i="3"/>
  <c r="N13" i="3"/>
  <c r="N14" i="3"/>
  <c r="N15" i="3"/>
  <c r="N16" i="3"/>
  <c r="N17" i="3"/>
  <c r="N18" i="3"/>
  <c r="N19" i="3"/>
  <c r="N20" i="3"/>
  <c r="N21" i="3"/>
  <c r="N22" i="3"/>
  <c r="N23" i="3"/>
  <c r="N24" i="3"/>
  <c r="N4" i="3"/>
  <c r="L5" i="3"/>
  <c r="L6" i="3"/>
  <c r="L7" i="3"/>
  <c r="L8" i="3"/>
  <c r="L9" i="3"/>
  <c r="L10" i="3"/>
  <c r="L11" i="3"/>
  <c r="L12" i="3"/>
  <c r="L13" i="3"/>
  <c r="L14" i="3"/>
  <c r="L15" i="3"/>
  <c r="L16" i="3"/>
  <c r="L17" i="3"/>
  <c r="L18" i="3"/>
  <c r="L19" i="3"/>
  <c r="L20" i="3"/>
  <c r="L21" i="3"/>
  <c r="L22" i="3"/>
  <c r="L23" i="3"/>
  <c r="L24" i="3"/>
  <c r="J5" i="3"/>
  <c r="J6" i="3"/>
  <c r="J7" i="3"/>
  <c r="J8" i="3"/>
  <c r="J9" i="3"/>
  <c r="J10" i="3"/>
  <c r="J11" i="3"/>
  <c r="J12" i="3"/>
  <c r="J13" i="3"/>
  <c r="J14" i="3"/>
  <c r="J15" i="3"/>
  <c r="J16" i="3"/>
  <c r="J17" i="3"/>
  <c r="J18" i="3"/>
  <c r="J19" i="3"/>
  <c r="J20" i="3"/>
  <c r="J21" i="3"/>
  <c r="J22" i="3"/>
  <c r="J23" i="3"/>
  <c r="J24" i="3"/>
  <c r="J4" i="3"/>
  <c r="L4" i="3"/>
  <c r="C24" i="3"/>
  <c r="C23" i="3"/>
  <c r="C22" i="3"/>
  <c r="C21" i="3"/>
  <c r="C20" i="3"/>
  <c r="C19" i="3"/>
  <c r="C18" i="3"/>
  <c r="C17" i="3"/>
  <c r="C16" i="3"/>
  <c r="C15" i="3"/>
  <c r="C14" i="3"/>
  <c r="C13" i="3"/>
  <c r="C12" i="3"/>
  <c r="C11" i="3"/>
  <c r="E11" i="3" s="1"/>
  <c r="C9" i="3"/>
  <c r="E9" i="3" s="1"/>
  <c r="C8" i="3"/>
  <c r="C6" i="3"/>
  <c r="C5" i="3"/>
  <c r="A5" i="3"/>
  <c r="A6" i="3" s="1"/>
  <c r="C4" i="3"/>
  <c r="E4" i="3" s="1"/>
  <c r="E8" i="3" l="1"/>
  <c r="E14" i="3"/>
  <c r="E6" i="3"/>
  <c r="E12" i="3"/>
  <c r="E5" i="3"/>
  <c r="E15" i="3"/>
  <c r="E13" i="3"/>
  <c r="J25" i="3"/>
  <c r="N25" i="3"/>
  <c r="L25" i="3"/>
  <c r="P25" i="3"/>
  <c r="C25" i="3"/>
  <c r="C11" i="2"/>
  <c r="E26" i="3" l="1"/>
  <c r="E27" i="3" s="1"/>
  <c r="G27" i="3"/>
  <c r="M11" i="2"/>
  <c r="K11" i="2"/>
  <c r="I11" i="2"/>
  <c r="G11" i="2"/>
  <c r="G8" i="2" l="1"/>
  <c r="G4" i="2"/>
  <c r="G5" i="2"/>
  <c r="G6" i="2"/>
  <c r="G9" i="2"/>
  <c r="G12" i="2"/>
  <c r="G13" i="2"/>
  <c r="G14" i="2"/>
  <c r="G15" i="2"/>
  <c r="G16" i="2"/>
  <c r="G17" i="2"/>
  <c r="G18" i="2"/>
  <c r="G19" i="2"/>
  <c r="G20" i="2"/>
  <c r="G21" i="2"/>
  <c r="G22" i="2"/>
  <c r="G23" i="2"/>
  <c r="G24" i="2"/>
  <c r="C4" i="2"/>
  <c r="I8" i="2"/>
  <c r="K8" i="2"/>
  <c r="M8" i="2"/>
  <c r="C9" i="2"/>
  <c r="I9" i="2"/>
  <c r="K9" i="2"/>
  <c r="M9" i="2"/>
  <c r="C12" i="2"/>
  <c r="I12" i="2"/>
  <c r="K12" i="2"/>
  <c r="M12" i="2"/>
  <c r="C13" i="2"/>
  <c r="I13" i="2"/>
  <c r="K13" i="2"/>
  <c r="M13" i="2"/>
  <c r="C14" i="2"/>
  <c r="I14" i="2"/>
  <c r="K14" i="2"/>
  <c r="M14" i="2"/>
  <c r="C15" i="2"/>
  <c r="I15" i="2"/>
  <c r="K15" i="2"/>
  <c r="M15" i="2"/>
  <c r="C16" i="2"/>
  <c r="I16" i="2"/>
  <c r="K16" i="2"/>
  <c r="M16" i="2"/>
  <c r="C17" i="2"/>
  <c r="I17" i="2"/>
  <c r="K17" i="2"/>
  <c r="M17" i="2"/>
  <c r="C18" i="2"/>
  <c r="I18" i="2"/>
  <c r="K18" i="2"/>
  <c r="M18" i="2"/>
  <c r="C19" i="2"/>
  <c r="I19" i="2"/>
  <c r="K19" i="2"/>
  <c r="M19" i="2"/>
  <c r="C20" i="2"/>
  <c r="I20" i="2"/>
  <c r="K20" i="2"/>
  <c r="M20" i="2"/>
  <c r="C21" i="2"/>
  <c r="I21" i="2"/>
  <c r="K21" i="2"/>
  <c r="M21" i="2"/>
  <c r="C22" i="2"/>
  <c r="I22" i="2"/>
  <c r="K22" i="2"/>
  <c r="M22" i="2"/>
  <c r="C23" i="2"/>
  <c r="I23" i="2"/>
  <c r="K23" i="2"/>
  <c r="M23" i="2"/>
  <c r="C24" i="2"/>
  <c r="I24" i="2"/>
  <c r="K24" i="2"/>
  <c r="M24" i="2"/>
  <c r="M5" i="2" l="1"/>
  <c r="M6" i="2"/>
  <c r="K5" i="2" l="1"/>
  <c r="K6" i="2"/>
  <c r="K4" i="2"/>
  <c r="I5" i="2"/>
  <c r="I6" i="2"/>
  <c r="I4" i="2"/>
  <c r="I25" i="2" l="1"/>
  <c r="I27" i="2" s="1"/>
  <c r="K25" i="2"/>
  <c r="K27" i="2" s="1"/>
  <c r="G25" i="2"/>
  <c r="G27" i="2" s="1"/>
  <c r="M4" i="2" l="1"/>
  <c r="M25" i="2" s="1"/>
  <c r="M27" i="2" s="1"/>
  <c r="C5" i="2" l="1"/>
  <c r="C6" i="2"/>
  <c r="C25" i="2" l="1"/>
  <c r="A5" i="2" l="1"/>
  <c r="A6" i="2" s="1"/>
</calcChain>
</file>

<file path=xl/sharedStrings.xml><?xml version="1.0" encoding="utf-8"?>
<sst xmlns="http://schemas.openxmlformats.org/spreadsheetml/2006/main" count="197" uniqueCount="109">
  <si>
    <r>
      <rPr>
        <sz val="10"/>
        <rFont val="Times New Roman"/>
        <family val="1"/>
      </rPr>
      <t>№</t>
    </r>
  </si>
  <si>
    <r>
      <rPr>
        <b/>
        <sz val="10"/>
        <rFont val="Times New Roman"/>
        <family val="1"/>
      </rPr>
      <t>Наименование оборудования</t>
    </r>
  </si>
  <si>
    <r>
      <rPr>
        <b/>
        <sz val="10"/>
        <rFont val="Times New Roman"/>
        <family val="1"/>
      </rPr>
      <t>Краткие примерные характеристики</t>
    </r>
  </si>
  <si>
    <r>
      <rPr>
        <b/>
        <sz val="12"/>
        <rFont val="Times New Roman"/>
        <family val="1"/>
      </rPr>
      <t>Естественнонаучная направленность</t>
    </r>
  </si>
  <si>
    <r>
      <rPr>
        <sz val="12"/>
        <rFont val="Times New Roman"/>
        <family val="1"/>
      </rPr>
      <t>Цифровая лаборатория по биологии (ученическая)</t>
    </r>
  </si>
  <si>
    <r>
      <rPr>
        <sz val="12"/>
        <rFont val="Times New Roman"/>
        <family val="1"/>
      </rPr>
      <t>Цифровая лаборатория по химии (ученическая)</t>
    </r>
  </si>
  <si>
    <r>
      <rPr>
        <sz val="12"/>
        <rFont val="Times New Roman"/>
        <family val="1"/>
      </rPr>
      <t>Цифровая лаборатория по физике (ученическая)</t>
    </r>
  </si>
  <si>
    <r>
      <rPr>
        <b/>
        <sz val="12"/>
        <rFont val="Times New Roman"/>
        <family val="1"/>
      </rPr>
      <t>Компьютерное оборудование</t>
    </r>
  </si>
  <si>
    <r>
      <rPr>
        <sz val="12"/>
        <rFont val="Times New Roman"/>
        <family val="1"/>
      </rPr>
      <t>Ноутбук</t>
    </r>
  </si>
  <si>
    <r>
      <rPr>
        <sz val="12"/>
        <rFont val="Times New Roman"/>
        <family val="1"/>
      </rPr>
      <t xml:space="preserve">Примерный  перечень  характеристик  формируется  с  учетом  положений КТРУ, СП 2.4.3648-20 "Санитарно-эпидемиологические требования к организациям  воспитания  и  обучения,  отдыха  и  оздоровления  детей  и молодежи".
</t>
    </r>
    <r>
      <rPr>
        <sz val="12"/>
        <rFont val="Times New Roman"/>
        <family val="1"/>
      </rPr>
      <t xml:space="preserve">При     формировании     примерных     характеристик     также     возможно использование     положений     приказа     Министерства     просвещения Российской   Федерации,   Министерства   цифрового   развития,   связи   и массовых   коммуникаций   Российской   Федерации   от   08.09.2021   № 634/925   «Об   утверждении   стандарта   оснащения   государственных   и муниципальных   общеобразовательных   организаций,   осуществляющих образовательную  деятельность  в  субъектах  Российской  Федерации,  на территории  которых  проводится  эксперимент  по  внедрению  цифровой образовательной         среды,         компьютерным,         мультимедийным, презентационным    оборудованием    и    программным    обеспечением»
</t>
    </r>
    <r>
      <rPr>
        <sz val="12"/>
        <rFont val="Times New Roman"/>
        <family val="1"/>
      </rPr>
      <t>(Зарегистрирован 16.12.2021 № 66360).</t>
    </r>
  </si>
  <si>
    <r>
      <rPr>
        <sz val="12"/>
        <rFont val="Times New Roman"/>
        <family val="1"/>
      </rPr>
      <t>≈1 шт.</t>
    </r>
  </si>
  <si>
    <r>
      <rPr>
        <b/>
        <sz val="12"/>
        <rFont val="Times New Roman"/>
        <family val="1"/>
      </rPr>
      <t>ДОПОЛНИТЕЛЬНОЕ ОБОРУДОВАНИЕ</t>
    </r>
  </si>
  <si>
    <r>
      <rPr>
        <sz val="12"/>
        <rFont val="Times New Roman"/>
        <family val="1"/>
      </rPr>
      <t>Цифровая лаборатория по физиологии (профильный уровень)</t>
    </r>
  </si>
  <si>
    <r>
      <rPr>
        <sz val="12"/>
        <rFont val="Times New Roman"/>
        <family val="1"/>
      </rPr>
      <t>≈1 шт</t>
    </r>
  </si>
  <si>
    <r>
      <rPr>
        <sz val="12"/>
        <rFont val="Times New Roman"/>
        <family val="1"/>
      </rPr>
      <t>Цифровая лаборатория по экологии</t>
    </r>
  </si>
  <si>
    <r>
      <rPr>
        <sz val="12"/>
        <rFont val="Times New Roman"/>
        <family val="1"/>
      </rPr>
      <t>Учебная лаборатория по нейротехнологии</t>
    </r>
  </si>
  <si>
    <r>
      <rPr>
        <sz val="12"/>
        <rFont val="Times New Roman"/>
        <family val="1"/>
      </rPr>
      <t>Микроскоп цифровой</t>
    </r>
  </si>
  <si>
    <r>
      <rPr>
        <sz val="12"/>
        <rFont val="Times New Roman"/>
        <family val="1"/>
      </rPr>
      <t xml:space="preserve">Рекомендуется  использование  характеристик  на  основе  КТРУ  для  кода
</t>
    </r>
    <r>
      <rPr>
        <sz val="12"/>
        <rFont val="Times New Roman"/>
        <family val="1"/>
      </rPr>
      <t>ОКПД2  26.51.61.110</t>
    </r>
  </si>
  <si>
    <r>
      <rPr>
        <sz val="12"/>
        <rFont val="Times New Roman"/>
        <family val="1"/>
      </rPr>
      <t xml:space="preserve">Рекомендуется  формировать  набор  </t>
    </r>
    <r>
      <rPr>
        <sz val="12"/>
        <color rgb="FF333333"/>
        <rFont val="Times New Roman"/>
        <family val="1"/>
      </rPr>
      <t>ОГЭ/ЕГЭ</t>
    </r>
    <r>
      <rPr>
        <sz val="12"/>
        <rFont val="Times New Roman"/>
        <family val="1"/>
      </rPr>
      <t xml:space="preserve">,  позволяющий  проводить практические    задания    при    проведении    общего    государственного экзамена  по  химии  с  использованием  соответствующей  лабораторной посуды, реактивов, учебно-демонстрационного оборудования.
</t>
    </r>
    <r>
      <rPr>
        <sz val="12"/>
        <rFont val="Times New Roman"/>
        <family val="1"/>
      </rPr>
      <t>При формировании рекомендуется учитывать фактическую потребность образовательных организаций.</t>
    </r>
  </si>
  <si>
    <r>
      <rPr>
        <sz val="12"/>
        <rFont val="Times New Roman"/>
        <family val="1"/>
      </rPr>
      <t xml:space="preserve">Рекомендуется  формировать  набор  </t>
    </r>
    <r>
      <rPr>
        <sz val="12"/>
        <color rgb="FF333333"/>
        <rFont val="Times New Roman"/>
        <family val="1"/>
      </rPr>
      <t>ОГЭ/ЕГЭ</t>
    </r>
    <r>
      <rPr>
        <sz val="12"/>
        <rFont val="Times New Roman"/>
        <family val="1"/>
      </rPr>
      <t xml:space="preserve">,  позволяющий  проводить практические    задания    при    проведении    общего    государственного экзамена  по  физике  с  использованием  соответствующей  лабораторной посуды, реактивов, учебно-демонстрационного оборудования.
</t>
    </r>
    <r>
      <rPr>
        <sz val="12"/>
        <rFont val="Times New Roman"/>
        <family val="1"/>
      </rPr>
      <t>При формировании рекомендуется учитывать фактическую потребность образовательных организаций.</t>
    </r>
  </si>
  <si>
    <r>
      <rPr>
        <sz val="12"/>
        <rFont val="Times New Roman"/>
        <family val="1"/>
      </rPr>
      <t xml:space="preserve">Рекомендуется      формировать      набор,      позволяющий      проводить демонстрацию практических опытов по физике.
</t>
    </r>
    <r>
      <rPr>
        <sz val="12"/>
        <rFont val="Times New Roman"/>
        <family val="1"/>
      </rPr>
      <t>При формировании рекомендуется учитывать фактическую потребность образовательных организаций.</t>
    </r>
  </si>
  <si>
    <r>
      <rPr>
        <sz val="12"/>
        <rFont val="Times New Roman"/>
        <family val="1"/>
      </rPr>
      <t xml:space="preserve">Комплект посуды и оборудования для ученических опытов (химия, физика,
</t>
    </r>
    <r>
      <rPr>
        <sz val="12"/>
        <rFont val="Times New Roman"/>
        <family val="1"/>
      </rPr>
      <t>биология)</t>
    </r>
  </si>
  <si>
    <r>
      <rPr>
        <sz val="12"/>
        <rFont val="Times New Roman"/>
        <family val="1"/>
      </rPr>
      <t xml:space="preserve">Рекомендуется      формировать      набор      посуды      и      оборудования, позволяющий   проводить   ученические   опыты   по   химии,   физике   и биологии.
</t>
    </r>
    <r>
      <rPr>
        <sz val="12"/>
        <rFont val="Times New Roman"/>
        <family val="1"/>
      </rPr>
      <t>При формировании рекомендуется учитывать фактическую потребность образовательных организаций.</t>
    </r>
  </si>
  <si>
    <r>
      <rPr>
        <sz val="12"/>
        <rFont val="Times New Roman"/>
        <family val="1"/>
      </rPr>
      <t>Образовательный конструктор для практики блочного программирования с комплектом датчиков</t>
    </r>
  </si>
  <si>
    <r>
      <rPr>
        <sz val="12"/>
        <rFont val="Times New Roman"/>
        <family val="1"/>
      </rPr>
      <t>Образовательный набор по механике, мехатронике и робототехнике</t>
    </r>
  </si>
  <si>
    <r>
      <rPr>
        <sz val="12"/>
        <rFont val="Times New Roman"/>
        <family val="1"/>
      </rPr>
      <t xml:space="preserve">Рекомендуется формировать характеристики с учетом положений КТРУ
</t>
    </r>
    <r>
      <rPr>
        <sz val="12"/>
        <rFont val="Times New Roman"/>
        <family val="1"/>
      </rPr>
      <t xml:space="preserve">для  кода  ОКПД2  32.99.53.130,  исходя  из  предназначения  конструктора для проведения учебных занятий по электронике и схемотехнике с целью изучения  наиболее  распространенной  элементной  базы,  применяемой для инженерно-технического творчества учащихся и разработки учебных моделей  роботов  и  обеспечивающих  развитие  таких  навыков  и  знаний обучающихся     как    изучение     основ     разработки    программных     и аппаратных комплексов инженерных систем, решений в сфере "Интернет вещей",   а  также  решений  в  области  робототехники,  искусственного интеллекта и машинного обучения.
</t>
    </r>
    <r>
      <rPr>
        <sz val="12"/>
        <rFont val="Times New Roman"/>
        <family val="1"/>
      </rPr>
      <t xml:space="preserve">Рекомендуется     формировать     характеристики      набора     с     целью возможности  обеспечения  учащимся  на  практике  осваивать  основные технологии  проектирования  робототехнических  комплексов  на  примере учебных   моделей   роботов,   а   также   изучать   основные   технические решения в области кибернетических и встраиваемых систем.
</t>
    </r>
    <r>
      <rPr>
        <sz val="12"/>
        <rFont val="Times New Roman"/>
        <family val="1"/>
      </rPr>
      <t>Предполагается,      что      набор      представляет      собой      комплекты конструктивных    элементов    для    сборки    макета    манипуляционного робота,  металлических  конструктивных  элементов  для  сборки  макета мобильного   робота   и   т.п.,   а   также   электронных   компонентов   для изучения основ электроники и схемотехники, а также комплект приводов и    датчиков    различного    типа    для    разработки    робототехнических комплексов.</t>
    </r>
  </si>
  <si>
    <r>
      <rPr>
        <sz val="12"/>
        <rFont val="Times New Roman"/>
        <family val="1"/>
      </rPr>
      <t>Образовательный набор для изучения многокомпонентных робототехнических систем и манипуляционных роботов</t>
    </r>
  </si>
  <si>
    <r>
      <rPr>
        <sz val="12"/>
        <rFont val="Times New Roman"/>
        <family val="1"/>
      </rPr>
      <t xml:space="preserve">Рекомендуется формировать характеристики с учетом положений КТРУ для  кода  ОКПД2  32.99.53.130,  исходя  из  необходимости  обеспечения развитие таких навыков и знаний обучающихся как:
</t>
    </r>
    <r>
      <rPr>
        <sz val="12"/>
        <rFont val="Times New Roman"/>
        <family val="1"/>
      </rPr>
      <t xml:space="preserve">-       сборка       манипуляционных       робототехнических       механизмов, выполняющих различные практические задачи;
</t>
    </r>
    <r>
      <rPr>
        <sz val="12"/>
        <rFont val="Times New Roman"/>
        <family val="1"/>
      </rPr>
      <t xml:space="preserve">- изучение промышленного применения манипуляционных роботов;
</t>
    </r>
    <r>
      <rPr>
        <sz val="12"/>
        <rFont val="Times New Roman"/>
        <family val="1"/>
      </rPr>
      <t>-  создание  комплексных  программ  управления  автоматическими  или робототехническими  устройствами  при  использовании  универсальных программируемых контроллеров.</t>
    </r>
  </si>
  <si>
    <r>
      <rPr>
        <sz val="12"/>
        <rFont val="Times New Roman"/>
        <family val="1"/>
      </rPr>
      <t>Тележка-хранилище ноутбуков</t>
    </r>
  </si>
  <si>
    <r>
      <rPr>
        <sz val="12"/>
        <rFont val="Times New Roman"/>
        <family val="1"/>
      </rPr>
      <t xml:space="preserve">Рекомендуется использование характеристик на основе КТРУ для кодов ОКПД2 26.20.15.000, 26.20.40.110.
</t>
    </r>
    <r>
      <rPr>
        <sz val="12"/>
        <rFont val="Times New Roman"/>
        <family val="1"/>
      </rPr>
      <t>При  формировании  перечня  характеристик  рекомендуется   учитывать фактическую потребность образовательных организаций.</t>
    </r>
  </si>
  <si>
    <t>Количество единиц (рекомендуемое), ед. изм.</t>
  </si>
  <si>
    <t>Количество единиц (с учетом потребности), ед. изм.</t>
  </si>
  <si>
    <t>Приведенный примерный перечень характеристик разработан на основе КТРУ    для    кодов    ОКПД2    26.20.40.190,    32.99.53.130,    26.51.52.130,
26.51.43.119.
Предметная область: Химия
Тип пользователя: Обучающийся Предполагаемые типы датчиков:
Беспроводной мультидатчик Датчик уровня pH
Датчик электрической проводимости Датчик температуры исследуемой среды
Иные типы датчиков, предусмотренные КТРУ
Дополнительные материалы в комплекте: Кабель USB соединительный Дополнительные материалы в комплекте: Зарядное устройство с кабелем miniUSB
Дополнительные материалы в комплекте: USB Адаптер Bluetooth 4.1Low Energy
Дополнительные материалы в комплекте: Руководство по эксплуатации Дополнительные материалы в комплекте: Набор лабораторной оснастки Дополнительные материалы в комплекте: Программное обеспечение Дополнительные материалы в комплекте: Справочно-методические материалы
Наличие русскоязычного сайта поддержки: да Дополнительные материалы в комплекте: Видеоролики
При подготовке документации также предлагается рассмотреть необязательные характеристики, установленные в КТРУ, например, соответствующие диапазоны датчиков</t>
  </si>
  <si>
    <t>Приведенный примерный перечень характеристик разработан на основе КТРУ    для    кодов    ОКПД2    26.20.40.190,    32.99.53.130,    26.51.52.130,
26.51.43.119.
Предметная область: Биология
Тип пользователя: Обучающийся Предполагаемые типы датчиков: Беспроводной мультидатчик Датчик относительной влажности Датчик освещенности
Датчик уровня pH
Датчик температуры исследуемой среды Датчик температуры окружающей среды                                                                                                                                   Иные типы датчиков, предусмотренные КТРУ
Дополнительные материалы в комплекте: Зарядное устройство с кабелем miniUSB
Дополнительные материалы в комплекте: USB Адаптер Bluetooth 4.1 Low Energy
Дополнительные материалы в комплекте: Руководство по эксплуатации Дополнительные материалы в комплекте: Программное обеспечение Дополнительные материалы в комплекте: Справочно-методические материалы
Дополнительные материалы в комплекте: Упаковка Дополнительные материалы в комплекте: Видеоролики Наличие русскоязычного сайта поддержки: да
При   подготовке   документации   также   предлагается   рассмотреть
необязательные  характеристики,  установленные  в  КТРУ,  например, соответствующие диапазоны датчиков.</t>
  </si>
  <si>
    <t>Приведенный примерный перечень характеристик разработан на основе КТРУ    для    кодов    ОКПД2    26.20.40.190,    32.99.53.130,    26.51.52.130,
26.51.43.119.
Предметная область: Физика
Тип пользователя: Обучающийся Предполагаемые типы датчиков:
Беспроводной мультидатчик Датчик абсолютного давления
Датчик температуры исследуемой среды Датчик магнитного поля
Датчик электрического напряжения Датчик силы тока
Датчик акселерометр
Иные типы датчиков, предусмотренные КТРУ Дополнительные материалы в комплекте: USB осциллограф
Дополнительные материалы в комплекте: Кабель USB соединительный Дополнительные материалы в комплекте: Зарядное устройство с кабелем miniUSB
Дополнительные материалы в комплекте: USB Адаптер Bluetooth 4.1             Low Energy
Дополнительные материалы в комплекте: Конструктор для проведения экспериментов
Дополнительные материалы в комплекте: Руководство по эксплуатации Дополнительные материалы в комплекте: Программное обеспечение Дополнительные материалы в комплекте: Справочно-методические материалы
Наличие русскоязычного сайта поддержки: да Дополнительные материалы в комплекте: Видеоролики
При подготовке документации также предлагается рассмотреть необязательные характеристики, установленные в КТРУ, например, соответствующие диапазоны датчиков</t>
  </si>
  <si>
    <t>Приведенный примерный перечень характеристик разработан на основе КТРУ    для    кодов    ОКПД2    26.20.40.190,    32.99.53.130,    26.51.52.130,
26.51.43.119.
Предметная область: Физиология Тип пользователя: Обучающийся Предполагаемые типы датчиков:
Беспроводной мультидатчик Датчик артериального давления Датчик пульса
Датчик температуры тела
Датчик колебания грудной клетки Датчик акселерометр
Датчик - электрокардиограф Датчик кистевой силы Датчик освещенности
Иные типы датчиков, предусмотренные КТРУ
Дополнительные материалы в комплекте: Кабель USB соединительный Дополнительные материалы в комплекте: Зарядное устройство с кабелем miniUSB
Дополнительные материалы в комплекте: USB Адаптер Bluetooth 4.1 Low Energy
Дополнительные материалы в комплекте: Руководство по эксплуатации Дополнительные материалы в комплекте: Программное обеспечение Дополнительные материалы в комплекте: Справочно-методические материалы
Наличие русскоязычного сайта поддержки: да Дополнительные материалы в комплекте: Видеоролики
При   подготовке   документации   также   предлагается   рассмотреть необязательные  характеристики,  установленные  в  КТРУ,  например, соответствующие диапазоны датчиков</t>
  </si>
  <si>
    <t>Приведенный примерный перечень характеристик разработан на основе
КТРУ    для    кодов    ОКПД2    26.20.40.190,    32.99.53.130,    26.51.52.130,
26.51.43.119.
Предметная область: Экология
Тип пользователя: Обучающийся Предполагаемые типы датчиков: Беспроводной мультидатчик Датчик концентрации нитрат-ионов Датчик концентрации ионов хлора Датчик уровня pH
Датчик относительной влажности Датчик освещенности
Датчик температуры исследуемой среды Датчик электрической проводимости Датчик температуры окружающей среды Датчик звука
Датчик влажности почвы Датчик окиси углерода                                                         Иные типы датчиков, предусмотренные КТРУ
Дополнительные материалы в комплекте: Кабель USB соединительный Дополнительные материалы в комплекте: Зарядное устройство с кабелем miniUSB
Дополнительные материалы в комплекте: USB Адаптер Bluetooth 4.1 Low Energy
Дополнительные материалы в комплекте: Руководство по эксплуатации Дополнительные материалы в комплекте: Программное обеспечение Дополнительные материалы в комплекте: Справочно-методические материалы
Дополнительные материалы в комплекте: Упаковка Наличие русскоязычного сайта поддержки: да Дополнительные материалы в комплекте: Видеоролики
При   подготовке   документации   также   предлагается   рассмотреть необязательные  характеристики,  установленные  в  КТРУ,  например, соответствующие диапазоны датчиков</t>
  </si>
  <si>
    <t>Приведенный примерный перечень характеристик разработан на основе КТРУ    для    кодов    ОКПД2    26.20.40.190,    32.99.53.130,    26.51.52.130,
26.51.43.119.
Предметная область: Нейротехнологии Тип пользователя: Обучающийся
Предполагаемые типы датчиков: Беспроводной мультидатчик
Датчик электрической активности мышц
Одноразовые электроды для измерения сигналов ЭКГ, ЭМГ Датчик фотоплетизмограммы
Датчик - электрокардиограф
Датчик кожно-гальванической реакции Cухой электрод регистрации ЭЭГ Датчик колебания грудной клетки                                                                                             Датчик артериального давления
Иные типы датчиков, предусмотренные КТРУ
Дополнительные материалы в комплекте: Устройство для передачи данных от датчиков на персональный компьютер
Дополнительные материалы в комплекте: Кабель USB соединительный Дополнительные материалы в комплекте: Справочно-методические материалы
При   подготовке   документации   также   предлагается   рассмотреть необязательные  характеристики,  установленные  в  КТРУ,  например, соответствующие диапазоны датчиков</t>
  </si>
  <si>
    <t>Многофункциональное устройство
(принтер, сканер, копир)</t>
  </si>
  <si>
    <t>Примерный  перечень  характеристик  формируется  с  учетом  положений  КТРУ.  При  формировании  примерных  характеристик  также  возможно
использование     положений     приказа     Министерства     просвещения Российской   Федерации,   Министерства   цифрового   развития,   связи   и массовых   коммуникаций   Российской   Федерации   от   08.09.2021   № 634/925   «Об   утверждении   стандарта   оснащения   государственных   и муниципальных   общеобразовательных   организаций,   осуществляющих образовательную  деятельность  в  субъектах  Российской  Федерации,  на территории  которых  проводится  эксперимент  по  внедрению  цифровой образовательной         среды,         компьютерным,         мультимедийным, презентационным    оборудованием    и    программным    обеспечением»
(Зарегистрирован 16.12.2021 № 66360).</t>
  </si>
  <si>
    <t>Набор ОГЭ/ЕГЭ (химия)</t>
  </si>
  <si>
    <t>Набор ОГЭ/ЕГЭ (физика)</t>
  </si>
  <si>
    <t>Оборудование для демонстрации опытов
(химия)</t>
  </si>
  <si>
    <t>Рекомендуется      формировать      набор,      позволяющий      проводить демонстрацию практических опытов по химии.
При формировании рекомендуется учитывать фактическую потребность образовательных организаций.</t>
  </si>
  <si>
    <r>
      <rPr>
        <sz val="12"/>
        <rFont val="Times New Roman"/>
        <family val="1"/>
      </rPr>
      <t xml:space="preserve">Оборудование для
</t>
    </r>
    <r>
      <rPr>
        <sz val="12"/>
        <rFont val="Times New Roman"/>
        <family val="1"/>
      </rPr>
      <t>демонстрации опытов (физика)</t>
    </r>
  </si>
  <si>
    <r>
      <rPr>
        <sz val="12"/>
        <rFont val="Times New Roman"/>
        <family val="1"/>
      </rPr>
      <t xml:space="preserve">Рекомендуется формировать характеристики с учетом положений КТРУ
для  кода  ОКПД2  32.99.53.130,  исходя  из  предназначения  конструктора для   изучения   основ   робототехники,   деталей,   узлов   и   механизмов, необходимых      для      создания      робототехнических      устройств,      и обеспечивающих развитие таких навыков и знаний обучающихся как:
</t>
    </r>
    <r>
      <rPr>
        <sz val="12"/>
        <rFont val="Symbol"/>
        <family val="1"/>
      </rPr>
      <t></t>
    </r>
    <r>
      <rPr>
        <sz val="12"/>
        <rFont val="Times New Roman"/>
        <family val="1"/>
      </rPr>
      <t xml:space="preserve">    сборка робототехнических механизмов, выполняющих различные практические задачи
</t>
    </r>
    <r>
      <rPr>
        <sz val="12"/>
        <rFont val="Symbol"/>
        <family val="1"/>
      </rPr>
      <t></t>
    </r>
    <r>
      <rPr>
        <sz val="12"/>
        <rFont val="Times New Roman"/>
        <family val="1"/>
      </rPr>
      <t xml:space="preserve">    создание алгоритмов управления исполнительными механизмами моделей  роботов  в  том  числе  на  основании  поступающих  с  датчиков сигналов
</t>
    </r>
    <r>
      <rPr>
        <sz val="12"/>
        <rFont val="Symbol"/>
        <family val="1"/>
      </rPr>
      <t></t>
    </r>
    <r>
      <rPr>
        <sz val="12"/>
        <rFont val="Times New Roman"/>
        <family val="1"/>
      </rPr>
      <t xml:space="preserve">    изучение механики и применение законов физики;
</t>
    </r>
    <r>
      <rPr>
        <sz val="12"/>
        <rFont val="Symbol"/>
        <family val="1"/>
      </rPr>
      <t></t>
    </r>
    <r>
      <rPr>
        <sz val="12"/>
        <rFont val="Times New Roman"/>
        <family val="1"/>
      </rPr>
      <t xml:space="preserve">    создание   комплексных   программ   управления   автоматическими или       робототехническими       устройствами       при       использовании универсальных программируемых контроллеров.
Предполагается,     что     конструктор     представляет     собой     комплект структурных         элементов,         соединительных         элементов         и электротехнических      компонентов,      позволяющих       собирать      (и программировать  собираемые  модели)  из  элементов,  входящих  в  его состав,    модели    мехатронных    и    робототехнических    устройств    с
автоматизированным управлением.</t>
    </r>
  </si>
  <si>
    <t>Четырёхосевой  учебный робот-
манипулятор с модульными сменными насадками</t>
  </si>
  <si>
    <t>Рекомендуется формировать характеристики с учетом положений КТРУ для  кодов  ОКПД2  32.99.53.110,  32.40.20.130,  32.99.53.120  исходя  из
необходимости    обеспечения    развитие    таких    навыков    и    знаний обучающихся как:
-       сборка       манипуляционных       робототехнических       механизмов, выполняющих различные практические задачи;
- изучение промышленного применения манипуляционных роботов;
-   создание   алгоритмов   управления   исполнительными   механизмами моделей.</t>
  </si>
  <si>
    <r>
      <t xml:space="preserve">ПРИМЕРНЫЙ ПЕРЕЧЕНЬ
</t>
    </r>
    <r>
      <rPr>
        <b/>
        <sz val="14"/>
        <rFont val="Times New Roman"/>
        <family val="1"/>
      </rPr>
      <t xml:space="preserve">ОБОРУДОВАНИЯ, РАСХОДНЫХ МАТЕРИАЛОВ, СРЕДСТВ ОБУЧЕНИЯ И ВОСПИТАНИЯ ДЛЯ ЦЕНТРОВ
</t>
    </r>
    <r>
      <rPr>
        <b/>
        <sz val="14"/>
        <rFont val="Times New Roman"/>
        <family val="1"/>
      </rPr>
      <t>ОБРАЗОВАНИЯ ЕСТЕСТВЕННО-НАУЧНОЙ И ТЕХНОЛОГИЧЕСКОЙ НАПРАВЛЕННОСТЕЙ «ТОЧКА РОСТА»</t>
    </r>
  </si>
  <si>
    <t>Наименование оборудования</t>
  </si>
  <si>
    <t>Оборудование для демонстрации опытов (физика)</t>
  </si>
  <si>
    <t>Четырёхосевой  учебный робот-манипулятор с модульными сменными насадками</t>
  </si>
  <si>
    <t>Цена</t>
  </si>
  <si>
    <t>кол-во</t>
  </si>
  <si>
    <t>итого</t>
  </si>
  <si>
    <t>N п/п</t>
  </si>
  <si>
    <t>Тележка-хранилище ноутбуков</t>
  </si>
  <si>
    <t>Цифровая лаборатория по экологии</t>
  </si>
  <si>
    <t>Образовательный конструктор для практики блочного программирования с комплектом датчиков</t>
  </si>
  <si>
    <t>Цифровая лаборатория по химии (ученическая)</t>
  </si>
  <si>
    <t>Учебная лаборатория по нейротехнологии</t>
  </si>
  <si>
    <t>Цифровая лаборатория по биологии (ученическая)</t>
  </si>
  <si>
    <t>Цифровая лаборатория по физике (ученическая)</t>
  </si>
  <si>
    <t>Ноутбук</t>
  </si>
  <si>
    <t>Цифровая лаборатория по физиологии (профильный уровень)</t>
  </si>
  <si>
    <t>Микроскоп цифровой</t>
  </si>
  <si>
    <t>Оборудование для демонстрации опытов (химия)</t>
  </si>
  <si>
    <t>Образовательный набор по механике, мехатронике и робототехнике</t>
  </si>
  <si>
    <t>Образовательный набор для изучения многокомпонентных робототехнических систем и манипуляционных роботов</t>
  </si>
  <si>
    <t>≈2 шт.</t>
  </si>
  <si>
    <t>МБОУ Артёмовская СОШ  № 2</t>
  </si>
  <si>
    <t>МБОУ Можарская СОШ № 15</t>
  </si>
  <si>
    <t>МКОУ Пойловская СОШ № 21</t>
  </si>
  <si>
    <t>МКОУ Имисская СОШ № 13</t>
  </si>
  <si>
    <t>Естественная направленность</t>
  </si>
  <si>
    <t>Дополнительное оборудование</t>
  </si>
  <si>
    <t>Компьютерное оборудование</t>
  </si>
  <si>
    <t>Комплект посуды и оборудования для ученических опытов (химия, физика,биология)</t>
  </si>
  <si>
    <t>бюджет</t>
  </si>
  <si>
    <t>КП</t>
  </si>
  <si>
    <t>факт</t>
  </si>
  <si>
    <t>остаток</t>
  </si>
  <si>
    <t>расчетная</t>
  </si>
  <si>
    <t>Планируемая стоимость 1 ед. оборудования, руб.</t>
  </si>
  <si>
    <t>Общая сумма, руб.</t>
  </si>
  <si>
    <t>Количество, шт.</t>
  </si>
  <si>
    <t>ИТОГО</t>
  </si>
  <si>
    <t>Наименование, товарный знак</t>
  </si>
  <si>
    <t xml:space="preserve">Технические, качественные, функциональные характеристики (потребительские свойства), эксплуатационные характеристики </t>
  </si>
  <si>
    <t>Общая стоимость, руб.</t>
  </si>
  <si>
    <t xml:space="preserve">Наименование страны происхождения </t>
  </si>
  <si>
    <t>Учебный набор программируемых робототехнических платформ ТИП 2</t>
  </si>
  <si>
    <t>Учебный набор программируемых робототехнических платформ ТИП 1</t>
  </si>
  <si>
    <t>№ пп</t>
  </si>
  <si>
    <t xml:space="preserve">
Учреждение
</t>
  </si>
  <si>
    <t xml:space="preserve">Кол-во,
шт.
</t>
  </si>
  <si>
    <t>Цена за единицу, руб</t>
  </si>
  <si>
    <t xml:space="preserve">Робот-манипулятор учебный  </t>
  </si>
  <si>
    <t xml:space="preserve"> Общее количество элементов: 700 (шт.)
Наличие конструктивной, интерфейсной и электрической совместимости робототехнического контроллера с опционально встраиваемым внешним микрокомпьютером: Да                                                                                Наличие коммуникации с аналогичными модулями посредством шины на базе последовательного интерфейса: Да 
  Интерфейсы: Bluetooth; PWM; UART; SPI; Ethernet; I2C; WiFi 
  Комплектация: Крепежные элементы (винты, винты со стопорным элементом, гайки со стопорным элементом, заклепки, хомуты); Конструктивные элементы из пластика для сборки модели манипуляционного робота; Модуль технического зрения; Робототехнический контроллер 
  Цифровой модуль светодиода: 3 шт. 
  Робототехнический контроллер: не менее 1 шт. Обеспечивает возможность осуществлять разработку программного кода. Используемый инструментарий сред разработки Arduino IDE и Mongoose OS. Используемые языки программирования C или C++, JavaScript. Программируемый контроллер обладает портами для подключения цифровых и аналоговых устройств, встроенными программируемыми кнопками и электромеханическими модулями для организации системы ручного управления, встроенными программируемыми светодиодами для индикации рабочего режима, встроенными интерфейсами USB, USART, I2C, SPI, 1-wire TTL, ISP, PWM, Ethernet, Bluetooth, WiFi. Цифровые порты для подключения внешних устройств не менее 10 шт. Аналоговые порты для подключения внешних устройств не менее 8 шт. Порты USB для программирования не менее 2 шт. Тумблер для коммутирования подачи электропитания не менее 1 шт. Интерфейс USART не менее 1 шт. Интерфейс I2C не менее 1 шт. Интерфейс SPI не менее 1 шт. Интерфейс 1-wire TTL не менее 1 шт. Интерфейс Ethernet не менее 1 шт. Интерфейс Wi-Fi не менее 1 шт. Интерфейс Bluetooth не менее 1 шт. Интерфейс ISP не менее 1 шт. Программируемая кнопка не менее 6 шт. Программируемый светодиод не менее 7 шт. Потенциометр с рукояткой для плавного управления внешними устройствами не менее 6 шт. Встроенный микрофон. Не менее 2 ядер встроенного микрокомпьютера. Не менее 256 Мб оперативной памяти встроенного микрокомпьютера. Робототехнический контроллер обеспечивает возможность программирования. Использование языков: C или C++, Python и свободно распространяемой среды Arduino IDE, а также управления моделями робототехнических систем с помощью среды ROS. 
  Цифровой модуль RGB светодиода: 1шт. 
  Цифровой модуль концевого прерывателя: 3 шт. 
  Учебный комплект: Учебное пособие, набор библиотек трехмерных элементов для прототипирования моделей манипуляционных роботов, а также программное обеспечение для работы с учебным набором программируемых робототехнических платформ ТИП 1. Программное обеспечение обеспечивает трехмерную визуализацию модели манипуляционного робота (с угловой, плоскопараллельной и дельта-кинематикой)в процессе работы, обеспечивать построение пространственной траектории движения исполнительного механизма манипуляционного робота, возможность задания последовательности точек для прохождения через них исполнительного механизма манипуляционного робота. Программное обеспечение функционирует, как в отдельности в виде среды моделирования, так и в режиме мониторинга в реальном времени при подключении модели манипулятора посредством робототехнического контроллера. Программное обеспечение обеспечивает возможность построения графиков заданных и текущих обобщенных координат манипуляционного робота, графиков значений скоростей и ускорения, графиков расчетных значений нагрузки. Программное обеспечение позволяет задавать последовательность передвижений манипулятора посредством набора команд в блочно-графическом интерфейсе. Учебное пособие содержит материалы по разработке трехмерных моделей мобильных роботов, манипуляционных роботов с различными типами кинематики (угловая кинематика, плоско-параллельная кинематика, дельта-кинематика, SCARA или рычажная кинематика, платформа Стюарта), инструкции по проектированию роботов, инструкции и методики осуществления инженерных расчетов при проектировании (расчеты нагрузки и моментов, расчет мощности приводов, расчет параметров кинематики), инструкции по разработке систем управления и Программное обеспечение для управления роботами, инструкции и методики по разработке систем управления с элементами искусственного интеллекта и машинного обучения. 
  Комплект конструктивных элементов из металла и пластика: не менее 1 шт. Предназначен для сборки моделей манипуляционных роботов с угловой кинематикой, плоскопараллельной кинематикой, Delta-кинематикой. В комплект входят крепежные элементы, элементы для создания подвижных и фиксируемых шарнирных соединений, соединительные кабели. 
  Плата расширения программируемого контроллера: не менее 1 шт. Плата расширения обеспечивает возможность подключения универсального вычислительного модуля к сети посредством интерфейса Ethernet. Плата расширения обладает портами ввода-вывода для подключения цифровых и аналоговых устройств не менее 40 шт. Интерфейс SPI и возможностью подключения внешней карты памяти. 
  Программируемый контроллер: не менее 1 шт. Программируемый контроллер представляет собой вычислительный модуль. Обладает цифровыми портами не менее 8 шт., аналоговыми портами не менее 10 шт., интерфейсами UART, I2C, SPI, TTL, а также модулем беспроводной связи типа Bluetooth и WiFi для создания аппаратно-программных решений и «умных-смарт-устройств» для разработки решений «Интернет вещей». 
  Цифровой модуль тактовой кнопки: 3 шт. 
  Интеллектуальный сервомодуль с интегрированной системой управления: 
не менее 7 шт. Сервомодуль представляет собой единый электромеханический модуль, включающий в себя привод на базе двигателя постоянного тока, понижающий редуктор, встроенную систему управления. Сервомодуль обладает интегрированной системой управления. Функции интегрированной системы управления: обеспечивает обратную связь или контроль параметров. Контролируемые параметры положения вала, скорости вращения, нагрузки привода, а также обеспечивающей возможность последовательного подключения друг с другом и управление сервомодулями по последовательному полудуплексному асинхронному интерфейсу. Режим постоянного вращения выходного вала. Передаточное отношение редуктора не менее 250 ед. Максимальный момент: не менее 1,5 Нм. Номинальная скорость вращения в режиме постоянного вращения от 0 до 59 оборотов в минуту. Максимальная величина угла поворота в режиме позиционного управления: не менее 300 градусов. Разрешающая способность: не более 0,29 углов. 
  Цифровые информационно-сенсорные модули, представляющие собой устройства на базе программируемого контроллера и измерительного элемента:
Цифровой модуль обладает встроенным микроконтроллером: тактовая частота – не менее 16 МГц, шина данных – не менее 8 Кбайт. Интерфейсы для подключения к внешним устройствам: цифровые и аналоговые порты, 1-wire TTL, разъем типа RJ. Цифровой модуль обеспечивает возможность коммуникации с аналогичными модулями посредством шины на базе последовательного интерфейса с целью дальнейшей передачи результатов измерений группы модулей на управляющее вычислительное устройство, подключенное к данной шине. 
  Цифровой модуль датчика цвета: 1 шт. 
  Назначение учебного набора программируемых робототехнических платформ ТИП 1: Образовательный набор предназначен для изучения робототехнических технологий, основ информационных технологий и технологий промышленной автоматизации, а также технологий прототипирования и аддитивного производства. Набор состоит из комплектующих и устройств, обладающих конструктивной, аппаратной и программной совместимостью друг с другом. 
  Модуль технического зрения: не менее 1 шт. Представляет собой устройство на базе вычислительного микроконтроллера и интегрированной камеры, обеспечивающее распознавание простейших изображений на модуле за счет собственных вычислительных возможностей. Модуль технического зрения обеспечивает возможность коммуникации с аналогичными модулями посредством шины на базе последовательного интерфейса с целью дальнейшей передачи результатов измерений группы модулей на управляющее вычислительное устройство, подключенное к данной шине. Модуль технического зрения обеспечивает возможность осуществлять настройку модуля технического зрения настройку экспозиции, баланса белого, цветоразностных составляющих, площади обнаруживаемой области изображения, округлости обнаруживаемой области изображения, положение обнаруживаемых областей относительно друг друга: наличие. Модуль технического зрения обеспечивает возможность настройки одновременного обнаружения не менее 10 различных одиночных объектов в секторе обзора, не менее 5 составных объектов, состоящих из не менее 3 различных графических примитивов. Модуль технического зрения обладает встроенными интерфейсами – USB, UART, 1-wire TTL, I2C, SPI для коммуникации со внешними подключаемыми устройствами. 
  Элементы для сборки вакуумного захвата: вакуумная присоска не менее 1 шт., электромагнитный клапан не менее 1 шт., вакуумный насос не менее 1 шт.
</t>
  </si>
  <si>
    <t xml:space="preserve">  Количество потенциометров с рукояткой для плавного управления внешними устройствами: 3 (шт.)
  Количество шаговых приводов: 2 (шт.)
  Общее количество элементов: 700 (шт.)
  Общее количество контактов: 830 (шт.)
  Количество сервоприводов малых: 2 (шт.)
  Количество сервоприводов больших: 4 (шт.)
  Наличие встроенного микропроцессора: Да 
  Наличие коммуникации с аналогичными модулями посредством шины на базе последовательного интерфейса: Да 
  Интерфейсы: Bluetooth; USB; ISP; I2S; SPI; USART; Ethernet; I2C; WiFi 
  Комплектация: Шаговые приводы; Блок питания; Провода для макетирования тип Папа-Папа; Провода для макетирования тип Мама-Мама; Плата для беспаечного прототипирования; Зарядное устройство аккумуляторных батарей; Аккумуляторная батарея; Жидкокристаллический дисплей; Провода для макетирования тип Папа-Мама; Сервоприводы большие; Порты для подключения внешних цифровых и аналоговых устройств; Модуль технического зрения; Сервоприводы малые; Семисегментный индикатор; Робототехнический контроллер; Программируемые кнопки; 3х проводные шлейфы Папа-Мама; Порты USB для программирования; Программируемые светодиоды 
  Элементная база для прототипирования: плата для беспаечного прототипирования не менее 1 шт. Общее количество контактов платы не менее 700 шт. Количество контактов питания платы не менее 150 шт. Количество контактов для монтажа не менее 550 шт. Набор проводов для макетирования не менее 1 шт. Комплект резисторов не менее 1 шт. Комплект светодиодов не менее 1 шт. (количество оттенков не менее 3 шт.). Количество модулей в наборе не менее 50 шт. Моторы с энкодером не менее 2 шт. Инфракрасный датчик не менее 3 шт. Датчик температуры не менее 1 шт. Датчик освещенности не менее 1 шт. Тактовая кнопка не менее 5 шт. Инфракрасный датчик не менее 3 шт. Датчик расстояния УЗ-типа не менее 3 шт. Измеряемая дальность от 0,03 м до 4 м. Модуль беспроводного управления по ИК-каналу не менее 1 шт. Модуль приемника не менее 1 шт. Модуль пульта управления со встроенным передатчиком не менее 1 шт. (количество кнопок управления не менее 10 шт.). Внешний модуль беспроводной передачи данных по технологии Bluetooth не менее 1 шт. (версия Bluetooth не менее 2.0). Семисегментный индикатор не менее 1 шт. Количество разрядов не менее 1 шт. Жидкокристаллический дисплей не менее 1 шт. Потенциометр не менее 3 шт. Зарядное устройство аккумуляторных батарей: не менее 1 шт. (количество каналов не менее 1 шт., максимальный ток заряда не менее 0,2 А, входное напряжение: 220 В). Аккумуляторная батарея, совместимая с зарядным устройством в комплекте не менее 1 шт. (емкость: не менее 920 мАч). Блок питания не менее 1 шт. (выходной ток:от 1 А до 2 А). Звуковой излучатель: не менее 1 шт. 
  Модуль технического зрения: 1 шт. 
  Комплект металлических конструктивных элементов для сборки макета мобильного робота: 1 шт. 
  Программируемый контроллер: не менее 1 шт. Обеспечивает возможность осуществлять разработку программного кода, используя инструментарий сред разработки Arduino IDE и Mongoose OS и языков программирования C или C++, JavaScript. Программируемый контроллер обладает портами для подключения цифровых и аналоговых устройств, встроенными программируемыми кнопками и электромеханическими модулями для организации системы ручного управления, встроенными программируемыми светодиодами для индикации рабочего режима, встроенными интерфейсами: USB, USART, I2C, SPI, 1-wire TTL, ISP, Ethernet, Bluetooth, WiFi. В составе контроллера порты для подключения внешних цифровых и аналоговых устройств не менее 50 шт., порты для подключения устройств по последовательному интерфейсу не менее 3 шт., порты USB для программирования не менее 2 шт., тумблер для коммутирования подачи электропитания не менее 1 шт., интерфейс USART не менее 1 шт., интерфейс I2C не менее 1 шт., интерфейс SPI не менее 1 шт., интерфейс типа 3pin TTL не менее 1 шт., интерфейс Ethernet не менее 1 шт., интерфейс Wi-Fi не менее 1 шт., интерфейс Bluetooth не менее 1 шт., интерфейс ISP не менее 2 шт., программируемая кнопка не менее 6 шт., программируемый светодиод не менее 7 шт., потенциометр с рукояткой для плавного управления внешними устройствами не менее 6 шт. 
  Общее количество элементов в наборе программируемых робототехнических платформ ТИП 2: 700 шт. 
  Элементы для сборки вакуумного захвата: вакуумная присоска не менее 1 шт., электромагнитный клапан не менее 1 шт., вакуумный насос не менее 1 шт. 
  Моторы с интегрированным или внешним датчиком положения: не менее 2 шт. Сервопривод большой не менее 4 шт. Сервопривод большой представляет собой единый электромеханический модуль, включающий в себя привод на базе двигателя постоянного тока, понижающий редуктор (максимальный момент не менее 15 кгсм, максимальная величина угла поворота в режиме позиционного управления не менее 180 угловых градусов). Сервопривод малый не менее 2 шт. Сервопривод малый представляет собой единый электромеханический модуль, включающий в себя привод на базе двигателя постоянного тока, понижающий редуктор (максимальный момент не менее 1,5 кг см, максимальная величина угла поворота в режиме позиционного управления не менее 180 угловых градусов). Шаговый привод: не менее 2 шт. Шаговый привод представляет собой электромеханический модуль, включающий в себя привод на базе двигателя постоянного тока, понижающий редуктор (передаточное отношение редуктора не менее 64 ед., максимальный момент не менее 3 кг см, номинальный угол шага в режиме постоянного вращения не более 0,1 град., режим постоянного вращения выходного вала, внешняя система управления для управления приводом в шаговом режиме). 
  Мультидатчик для измерения температуры и влажности окружающей среды: не менее 1 шт. Встроенный микроконтроллер не менее 1 шт. (тактовая частота микроконтроллера не менее 16 МГц, объем памяти, доступной по шине данных микроконтроллера не менее 8 Кбайт). Интерфейсный разъем типа RJ не менее 1 шт. Интерфейс 1-wire TTL не менее 1 шт. Цифровые и аналоговые порты. Штыревой интерфейсный разъем не менее 1 шт. Не менее 6 линий штыревого интерфейсного разъема. 
  Комплект универсальных вычислительных модулей: не менее 1 шт. Входящие в комплект устройства обладают одновременной конструктивной, электрической, аппаратной и программной совместимостью друг с другом. В состав комплекта входят базовая плата универсального вычислительного модуля: не менее 1 шт. (представляет собой программируемый контроллер в среде Arduino IDE или аналогичных свободно распространяемых средах разработки, обладает встроенными интерфейсами для подключения цифровых и аналоговых устройств, встроенными интерфейсами: USB, UART, I2C, SPI, 1- wire TTL, Bluetooth, WiFi), плата расширения для сетевого взаимодействия не менее 1 шт. (обеспечивает возможность подключения универсального вычислительного модуля к сети посредством интерфейса Ethernet, обладает портами ввода-вывода для подключения цифровых и аналоговых устройств, интерфейс SPI и возможностью подключения внешней карты памяти), плата расширения для подключения силовой нагрузки: не менее 1 шт. (обеспечивает возможность прямого подключения внешней силовой нагрузки, а также регулируемой нагрузки посредством PWM интерфейса. 
  Назначение учебного набора программируемых робототехнических платформ ТИП 2: Образовательный набор по механике, мехатронике и робототехнике предназначен для проведения учебных занятий по изучению основ мехатроники и робототехники, практического применения базовых элементов электроники и схемотехники, а также наиболее распространенной элементной базы и основных технических решений, применяемых при проектировании и прототипировании различных инженерных, кибернетических и встраиваемых систем. Набор состоит из комплектующих и устройств, обладающих конструктивной, электрической, аппаратной и программной совместимостью друг с другом. Набор обеспечивает возможность разработки модели мобильного робота, управляемой в FPV-режиме посредством программного обеспечения для персонального компьютера и мобильных устройств: на базе ОС Android или IOS. Обеспечивает возможность управления мобильным роботом и встроенным манипулятором посредством графического интерфейса, включающим в себя набор кнопок и переключателей, джойстик, область для отображения видео. Набор обеспечивает возможность изучения основ разработки программных и аппаратных комплексов инженерных систем, решений в сфере «Интернет вещей», а также решений в области робототехники, искусственного интеллекта и машинного обучения. В состав набора входит пособие по изучению основ электроники и схемотехники, решений в сфере «Интернет вещей», разработки и прототипированию моделей роботов. В состав набора входит пособие по изучению основ разработки систем технического зрения и элементов искусственного интеллекта. 
  Назначение модуля технического зрения: модуль технического зрения имеет встроенное программное обеспечение, позволяющее осуществлять настройку системы машинного обучения параметров нейронных сетей для обнаружения объектов, определения их параметров и дальнейшей идентификации. Обладает совместимостью с различными программируемыми контроллерами с помощью интерфейсов - TTL, UART, I2C, SPI, Ethernet. Выполняет все измерения и вычисления посредством собственных вычислительных возможностей встроенного микропроцессора. Возможность разработки и установки пользовательского программного обеспечения, использующего аппаратные вычислительные ресурсы, память, видео данные и интерфейсы модуля средствами встроенного в него программного обеспечения. Возможность коммуникации с аналогичными модулями посредством шины на базе последовательного интерфейса с целью дальнейшей передачи результатов измерений группы модулей на управляющее вычислительное устройство, подключенное к данной шине. Встроенное программное обеспечение позволяет осуществлять настройку модуля технического зрения: настройку экспозиции, баланса белого, HSV составляющих, площади обнаруживаемой области изображения, округлости обнаруживаемой области изображения, положение обнаруживаемых областей относительно друг друга, машинное обучение параметров нейронных сетей для обнаружения объектов, форму и закодированные значения обнаруживаемых маркеров типа Aruco, размеры обнаруживаемых окружностей, квадратов и треугольников, параметров контрастности, размеров, кривизны и положения распознаваемых линий. 
  Характеристики модуля технического зрения: беспроводной интерфейс Wi-Fi (для настройки модуля, передачи видео потока и данных об обнаруженных объектах со стационарных и мобильных устройств (смартфона, планшета), подключения модуля к сети Интернет), интерфейс Bluetooth 4.0 для обмена данными с модулем с мобильных устройств, интерфейс USB не менее 1 шт., не менее 2 ядер процессора, частота процессора не менее 1,2 ГГц, оперативная память не менее 256Мбайт, встроенное запоминающее устройство не менее 4 Гбайт, частота получения и передачи видео потока между программно-аппаратным комплексом (исполняемым на модуле, при разрешении 2592x1944) не менее 15 кадров в сек., максимальное разрешение видеопотока (передаваемого по интерфейсу USB) не менее 2592x1944 пикс., не менее 10 различных объектов, обнаруживаемых одновременно в секторе обзора модуля. 
  Комплект конструктивных элементов из металла для сборки макета манипуляционного робота: 1 шт. 
</t>
  </si>
  <si>
    <t xml:space="preserve">Расширенный робототехнический набор </t>
  </si>
  <si>
    <t>Россия</t>
  </si>
  <si>
    <t xml:space="preserve">Набор сменных захватов: Да 
  Количество степеней свободы: 4 (шт.)
  Максимальная грузоподъемность: 0.5 (кг)
  Назначение робота-манипулятора: предназначен для освоения обучающимися основ робототехники, для подготовки обучающихся к внедрению и последующему использованию роботов в промышленном производстве. Оснащен сервоприводом для пневматического и механического захватов, обеспечивающим вращение захваченного объекта во время перемещения, поворот перемещаемого объекта вокруг вертикальной оси: наличие. Для обеспечения функционирования пневматического захвата оснащен встроенной в корпус манипулятора помпой. Имеет возможность подключения дополнительных устройств (транспортера, рельса для перемещения робота, пульта управления типа джойстик, камеры машинного зрения, оптического датчика, модуля беспроводного доступа). Обеспечивает перемещение насадки в пространстве, активацию насадки, возможность получения сигналов от камеры и датчиков, возможность управления дополнительными устройствами. Программное обеспечение, используемое для программирования собираемых робототехнических моделей и устройств, доступно для бесплатного скачивания из сети Интернет и последующего использования. 
  Интерфейс подключения робота-манипулятора: USB. Имеет возможность автономной работы и внешнего управления. 
  Комплект сменных насадок робота-манипулятора: насадка пневматическая присоска не менее 1 шт., насадка механический захват не менее 1 шт., насадка держатель для карандаша не менее 1 шт., насадка с лазером не менее 1 шт. (защитные очки для работы с лазером не менее 1 шт.), насадка для 3Д-печати не менее 1 шт., насадка-переходник для сборки спроектированного из деталей конструктора инструмента не менее 1 шт. 
  Возможность оснащения робота-манипулятора сменными насадками: соответствие 
  Bluetooth-пульт для внешнего управления: не менее 1 шт. Управляющий контроллер совместим со средой Arduino. Управляющий контроллер совместим со средой программирования Scratch, и языком программирования С. Обеспечивает поворот по первым трем осям в заданный угол и на заданный угол, поворот по четвертой оси на заданный угол, движение в координаты X, Y, Z, перемещение на заданное расстояние по координатам X, Y, Z, передачу данных о текущем положении углов, передачу данных о текущих координатах инструмента. Поддерживает перемещение в декартовых координатах и углах поворота осей, с заданной скоростью и ускорением. Типы перемещений в декартовых координатах: движение по траектории, движение по прямой между двумя точками, перепрыгивание из точки и точку (перенос объекта). 
  Угол поворота переднего плеча манипулятора:&gt;= 100 градусов. Для определения положения заднего и переднего плеч манипулятора используется гироскоп. 
  Материал корпуса робота-манипулятора: алюминий. Корпус выполнен в защищенном исполнении (класса не ниже IP20). 
  Угол поворота робота-манипулятора на основании вокруг вертикальной оси: 
&gt;= 180 градусов. Для определения положения манипулятора при повороте вокруг вертикальной оси используется энкодер. 
  Диаметр рабочей зоны робота-манипулятора (без учета навесного инструмента, дополнительных насадок и четвертой оси), мм: 400 
  Количество осей робота манипулятора, шт.:&gt;= 4. Перемещение инструмента в пространстве по трем осям управляется шаговыми двигателями. Серводвигатель четвертой оси обеспечивает поворот инструмента. 
  Угол поворота заднего плеча робота-манипулятора:&gt;= 90 
  Угол поворота по четвертой оси, градусов: &gt;= 180
</t>
  </si>
  <si>
    <t xml:space="preserve">Комплектация: Программное обеспечение для программирования в блочной среде, Си, Python; Программируемый контроллер управления ввод/вывод; Модуль Wi-Fi; Серво-мотор с устройством управления; Датчик расстояния ультразвуковой 
  Пластиковые структурные элементы, включая перфорированные элементы: 
балки, кубики, оси и валы, соединительные элементы к осям, шестерни, предназначенные для создания червячных и зубчатых передач, соединительные и крепежные элементы. 
  Назначение расширенного робототехнического набора: Образовательный конструктор для практики блочного программирования с комплектом датчиков предназначен для изучения основ робототехники, деталей, узлов и механизмов, необходимых для создания робототехнических устройств. Набор представляет собой комплект структурных элементов, соединительных элементов и электротехнических компонентов. Набор позволяет проводить эксперименты по предмету физика, создавать и программировать собираемые модели, из компонентов, входящих в его состав, рабочие модели мобильных и стационарных робототехнических устройств с автоматизированным управлением, в том числе на колесном и гусеничном ходу, а также конструкций, основанных на использовании различных видов передач (в том числе червячных и зубчатых) а также рычагов. Встроенные беспроводные сетевые решения (Wi-Fi и Bluetooth), возможность интеграции с бесплатным облачным программным обеспечением, обеспечивают возможность практического изучения технологий интернета вещей и основ искусственного интеллекта. Обеспечивается возможность объединения нескольких роботов, собранных из подобных наборов, в группы с сетевым взаимодействием. Предусмотрена опциональная возможность расширения дополнительными компонентами (не входящими в стандартную комплектацию), позволяющими изучать техническое зрение и промышленную робототехнику. Предусмотрена возможность работы набора с дополнительными облачными сервисами. 
  Программируемые контроллеры: не менее 2 шт. Программируемые контроллеры в пластиковых корпусах позволяют одновременно создавать 2 варианта роботов различного назначения. Имеют возможность работы как в потоковом режиме, так и автономно. Позволяют реализовать обучение программированию в нескольких средах разработки на различных языках (в средах Mblock, Arduino IDE, на языках Scratch, C, Python, microPython). 
  Bluetooth модуль: 1 шт. 
  Мотор постоянного тока с редуктором: не менее 2 шт. (максимальная частота вращения мотора постоянного тока не менее 200 оборотов в минуту). 
  Перезаряжаемая батарея (аккумулятор): 1 шт. 
  Контроллер тип 1: Совместимость с открытой платформой Arduino. Количество портов (RJ25) для подключения датчиков и устройств (с контактами для управления цифровым и аналоговым сигналами, для подключения по I2C интерфейсу) не менее 5 шт. Порт USB Type для подключения к компьютеру:1 шт. Разъем для подключения блока питания. Кнопки включения и перезапуска на корпусе. Возможность программирования на языке Scratch в среде MBlock и на языке С в среде Arduino IDE.
  Ультразвуковой датчик расстояния: не менее 1 шт. (диапазон измерения &gt;= 0,1 &lt;= 4 м). 
  Общее количество элементов расширенного робототехнического набора: 417 шт. 
  Двойной датчик линии: 1 шт. 
  Сервопривод: не менее 1 шт. (усилие сервопривода не менее 1 кг см). 
  Модуль ИК-приемник: 1 шт 
  Датчик касания электро-механический: 1 шт. 
  Контроллер тип 2: Контроллер имеет встроенное программное обеспечение. Возможность одновременной записи нескольких программных продуктов, с возможностью переключения между ними. Количество одновременно записываемых программных продуктов не менее 6 шт. Возможность блочного программирования на языке Scratch, программирования на языках Python и microPython. Встроенный модуль Bluetooth с версией не ниже 4.2. Встроенный модуль Wi-Fi с поддержкой стандарта IEEE 802.11b/g, поддержкой WAN для облачных сервисов, поддержкой беспроводных обновлений OTA. Порт для подключения внешних электронных модулей с возможностью их последовательного соединения. Максимальное количество последовательного подключаемых внешних электронных модулей, поддерживаемое портом не менее 20 шт. Полноцветный дисплей, позволяющий выводить данные с датчиков в виде таблиц и графиков, а также создавать встроенные в контроллер видеоигры. Диагональ дисплея не менее 1,4 дюйм. Разрешение дисплея не менее 121х121 пиксель. Количество встроенных сенсоров и исполнительных устройств не менее 10 шт. Порт USB не менее 1 шт. Кабель USB для подключения к компьютеру не менее 1 шт. Плата расширения совместимая с контроллером. Емкость литий-ионной батареи платы не менее 750 мАxч. Выключатель питания платы. 
  Пульт дистанционного управления ИК:1 шт. 
  Датчик цвета: не менее 1 шт. (возможность определения 256 цветов
</t>
  </si>
  <si>
    <t>Приложение № 1</t>
  </si>
  <si>
    <t xml:space="preserve">к приказу управления </t>
  </si>
  <si>
    <t>образования администрации</t>
  </si>
  <si>
    <t>района от 31.05.2024 № 171</t>
  </si>
  <si>
    <t>Передача товарно-материальных ценностей,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в  МКОУ Имисская СОШ № 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</si>
</sst>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0\ _₽"/>
  </numFmts>
  <fonts count="27" x14ac:knownFonts="1">
    <font>
      <sz val="10"/>
      <color rgb="FF000000"/>
      <name val="Times New Roman"/>
      <charset val="204"/>
    </font>
    <font>
      <sz val="10"/>
      <name val="Times New Roman"/>
      <family val="1"/>
      <charset val="204"/>
    </font>
    <font>
      <b/>
      <sz val="10"/>
      <name val="Times New Roman"/>
      <family val="1"/>
      <charset val="204"/>
    </font>
    <font>
      <b/>
      <sz val="12"/>
      <name val="Times New Roman"/>
      <family val="1"/>
      <charset val="204"/>
    </font>
    <font>
      <sz val="12"/>
      <color rgb="FF000000"/>
      <name val="Times New Roman"/>
      <family val="2"/>
    </font>
    <font>
      <sz val="12"/>
      <name val="Times New Roman"/>
      <family val="1"/>
      <charset val="204"/>
    </font>
    <font>
      <b/>
      <sz val="14"/>
      <name val="Times New Roman"/>
      <family val="1"/>
    </font>
    <font>
      <sz val="10"/>
      <name val="Times New Roman"/>
      <family val="1"/>
    </font>
    <font>
      <b/>
      <sz val="10"/>
      <name val="Times New Roman"/>
      <family val="1"/>
    </font>
    <font>
      <b/>
      <sz val="12"/>
      <name val="Times New Roman"/>
      <family val="1"/>
    </font>
    <font>
      <sz val="12"/>
      <name val="Times New Roman"/>
      <family val="1"/>
    </font>
    <font>
      <sz val="12"/>
      <color rgb="FF333333"/>
      <name val="Times New Roman"/>
      <family val="1"/>
    </font>
    <font>
      <sz val="12"/>
      <name val="Symbol"/>
      <family val="1"/>
    </font>
    <font>
      <sz val="11"/>
      <color rgb="FF000000"/>
      <name val="Times New Roman"/>
      <family val="1"/>
      <charset val="204"/>
    </font>
    <font>
      <sz val="12"/>
      <color rgb="FF000000"/>
      <name val="Times New Roman"/>
      <family val="1"/>
    </font>
    <font>
      <sz val="12"/>
      <name val="Times New Roman"/>
      <family val="1"/>
      <charset val="204"/>
    </font>
    <font>
      <b/>
      <sz val="11"/>
      <color rgb="FF000000"/>
      <name val="Times New Roman"/>
      <family val="1"/>
      <charset val="204"/>
    </font>
    <font>
      <b/>
      <sz val="11"/>
      <name val="Times New Roman"/>
      <family val="1"/>
      <charset val="204"/>
    </font>
    <font>
      <sz val="11"/>
      <name val="Times New Roman"/>
      <family val="1"/>
      <charset val="204"/>
    </font>
    <font>
      <sz val="11"/>
      <color indexed="8"/>
      <name val="Times New Roman"/>
      <family val="1"/>
      <charset val="204"/>
    </font>
    <font>
      <b/>
      <sz val="11"/>
      <color indexed="8"/>
      <name val="Times New Roman"/>
      <family val="1"/>
      <charset val="204"/>
    </font>
    <font>
      <sz val="10"/>
      <color rgb="FF000000"/>
      <name val="Times New Roman"/>
      <family val="1"/>
      <charset val="204"/>
    </font>
    <font>
      <b/>
      <sz val="11"/>
      <color theme="3"/>
      <name val="Times New Roman"/>
      <family val="1"/>
      <charset val="204"/>
    </font>
    <font>
      <sz val="11"/>
      <color theme="3"/>
      <name val="Times New Roman"/>
      <family val="1"/>
      <charset val="204"/>
    </font>
    <font>
      <b/>
      <sz val="12"/>
      <color rgb="FF000000"/>
      <name val="Times New Roman"/>
      <family val="1"/>
      <charset val="204"/>
    </font>
    <font>
      <sz val="6"/>
      <color rgb="FF000000"/>
      <name val="Times New Roman"/>
      <family val="1"/>
      <charset val="204"/>
    </font>
    <font>
      <sz val="12"/>
      <color rgb="FF000000"/>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s>
  <cellStyleXfs count="2">
    <xf numFmtId="0" fontId="0" fillId="0" borderId="0"/>
    <xf numFmtId="0" fontId="21" fillId="0" borderId="0"/>
  </cellStyleXfs>
  <cellXfs count="153">
    <xf numFmtId="0" fontId="0" fillId="0" borderId="0" xfId="0" applyFill="1" applyBorder="1" applyAlignment="1">
      <alignment horizontal="left" vertical="top"/>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indent="4"/>
    </xf>
    <xf numFmtId="0" fontId="2" fillId="0" borderId="1" xfId="0" applyFont="1" applyFill="1" applyBorder="1" applyAlignment="1">
      <alignment horizontal="center" vertical="center" wrapText="1"/>
    </xf>
    <xf numFmtId="0" fontId="0" fillId="0" borderId="1" xfId="0" applyFill="1" applyBorder="1" applyAlignment="1">
      <alignment horizontal="left" vertical="top" wrapText="1"/>
    </xf>
    <xf numFmtId="0" fontId="5" fillId="0" borderId="1" xfId="0" applyFont="1" applyFill="1" applyBorder="1" applyAlignment="1">
      <alignment horizontal="center" vertical="center" wrapText="1"/>
    </xf>
    <xf numFmtId="164" fontId="4" fillId="0" borderId="1" xfId="0" applyNumberFormat="1" applyFont="1" applyFill="1" applyBorder="1" applyAlignment="1">
      <alignment horizontal="left" vertical="top" shrinkToFit="1"/>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0" fillId="0" borderId="1" xfId="0" applyFill="1" applyBorder="1" applyAlignment="1">
      <alignment horizontal="left" wrapText="1"/>
    </xf>
    <xf numFmtId="0" fontId="5" fillId="0" borderId="1" xfId="0" applyFont="1" applyFill="1" applyBorder="1" applyAlignment="1">
      <alignment horizontal="left" vertical="top" wrapText="1" indent="6"/>
    </xf>
    <xf numFmtId="0" fontId="5" fillId="0" borderId="1" xfId="0" applyFont="1" applyFill="1" applyBorder="1" applyAlignment="1">
      <alignment horizontal="left" vertical="center" wrapText="1" indent="6"/>
    </xf>
    <xf numFmtId="0" fontId="8"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5" fillId="0" borderId="1" xfId="0" applyFont="1" applyFill="1" applyBorder="1" applyAlignment="1">
      <alignment horizontal="left" vertical="top" wrapText="1"/>
    </xf>
    <xf numFmtId="164" fontId="4" fillId="0" borderId="1" xfId="0" applyNumberFormat="1" applyFont="1" applyFill="1" applyBorder="1" applyAlignment="1">
      <alignment vertical="top" shrinkToFit="1"/>
    </xf>
    <xf numFmtId="0" fontId="5" fillId="0" borderId="1" xfId="0" applyFont="1" applyFill="1" applyBorder="1" applyAlignment="1">
      <alignment vertical="top" wrapText="1"/>
    </xf>
    <xf numFmtId="0" fontId="10" fillId="0" borderId="1" xfId="0" applyFont="1" applyFill="1" applyBorder="1" applyAlignment="1">
      <alignment vertical="top" wrapText="1"/>
    </xf>
    <xf numFmtId="0" fontId="0" fillId="0" borderId="1" xfId="0" applyFill="1" applyBorder="1" applyAlignment="1">
      <alignment vertical="top" wrapText="1"/>
    </xf>
    <xf numFmtId="0" fontId="10" fillId="0" borderId="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3" fillId="0" borderId="0" xfId="0" applyFont="1" applyFill="1" applyBorder="1" applyAlignment="1">
      <alignment horizontal="left" vertical="top"/>
    </xf>
    <xf numFmtId="0" fontId="17" fillId="0" borderId="5" xfId="0" applyFont="1" applyFill="1" applyBorder="1" applyAlignment="1">
      <alignment horizontal="center" vertical="center" wrapText="1"/>
    </xf>
    <xf numFmtId="0" fontId="13" fillId="0" borderId="5" xfId="0" applyFont="1" applyFill="1" applyBorder="1" applyAlignment="1">
      <alignment horizontal="center" vertical="top"/>
    </xf>
    <xf numFmtId="0" fontId="18" fillId="0" borderId="7" xfId="0" applyFont="1" applyFill="1" applyBorder="1" applyAlignment="1">
      <alignment vertical="top" wrapText="1"/>
    </xf>
    <xf numFmtId="0" fontId="13" fillId="0" borderId="5" xfId="0" applyFont="1" applyFill="1" applyBorder="1" applyAlignment="1"/>
    <xf numFmtId="4" fontId="19" fillId="0" borderId="5" xfId="0" applyNumberFormat="1" applyFont="1" applyFill="1" applyBorder="1" applyAlignment="1">
      <alignment horizontal="center" vertical="center" wrapText="1"/>
    </xf>
    <xf numFmtId="0" fontId="13" fillId="0" borderId="9" xfId="0" applyFont="1" applyFill="1" applyBorder="1" applyAlignment="1">
      <alignment horizontal="center" vertical="top"/>
    </xf>
    <xf numFmtId="0" fontId="18" fillId="0" borderId="5" xfId="0" applyFont="1" applyFill="1" applyBorder="1" applyAlignment="1">
      <alignment vertical="top" wrapText="1"/>
    </xf>
    <xf numFmtId="0" fontId="18" fillId="0" borderId="5" xfId="0" applyFont="1" applyFill="1" applyBorder="1" applyAlignment="1">
      <alignment horizontal="left" vertical="top" wrapText="1"/>
    </xf>
    <xf numFmtId="0" fontId="13" fillId="0" borderId="0" xfId="0" applyFont="1" applyFill="1" applyBorder="1" applyAlignment="1">
      <alignment horizontal="center" vertical="top"/>
    </xf>
    <xf numFmtId="4" fontId="13" fillId="0" borderId="0" xfId="0" applyNumberFormat="1" applyFont="1" applyFill="1" applyBorder="1" applyAlignment="1">
      <alignment horizontal="center" vertical="top"/>
    </xf>
    <xf numFmtId="0" fontId="17" fillId="0" borderId="6" xfId="0" applyFont="1" applyFill="1" applyBorder="1" applyAlignment="1">
      <alignment horizontal="center" vertical="center" wrapText="1"/>
    </xf>
    <xf numFmtId="4" fontId="16" fillId="0" borderId="0" xfId="0" applyNumberFormat="1" applyFont="1" applyFill="1" applyBorder="1" applyAlignment="1">
      <alignment vertical="top"/>
    </xf>
    <xf numFmtId="4" fontId="16" fillId="0" borderId="0" xfId="0" applyNumberFormat="1" applyFont="1" applyFill="1" applyBorder="1" applyAlignment="1">
      <alignment horizontal="right" vertical="top"/>
    </xf>
    <xf numFmtId="4" fontId="20" fillId="0" borderId="6" xfId="0" applyNumberFormat="1"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3" fillId="3" borderId="5" xfId="0" applyFont="1" applyFill="1" applyBorder="1" applyAlignment="1">
      <alignment horizontal="center" vertical="center"/>
    </xf>
    <xf numFmtId="165" fontId="23" fillId="0" borderId="12" xfId="0" applyNumberFormat="1" applyFont="1" applyFill="1" applyBorder="1" applyAlignment="1"/>
    <xf numFmtId="0" fontId="23" fillId="2" borderId="5" xfId="0" applyFont="1" applyFill="1" applyBorder="1" applyAlignment="1">
      <alignment horizontal="center" vertical="center"/>
    </xf>
    <xf numFmtId="0" fontId="23" fillId="2" borderId="5" xfId="1" applyFont="1" applyFill="1" applyBorder="1" applyAlignment="1" applyProtection="1">
      <alignment horizontal="center" vertical="center"/>
      <protection locked="0"/>
    </xf>
    <xf numFmtId="0" fontId="23" fillId="2" borderId="5" xfId="1" applyFont="1" applyFill="1" applyBorder="1" applyAlignment="1">
      <alignment horizontal="center" vertical="center"/>
    </xf>
    <xf numFmtId="4" fontId="23" fillId="0" borderId="0" xfId="0" applyNumberFormat="1" applyFont="1" applyFill="1" applyBorder="1" applyAlignment="1">
      <alignment horizontal="center" vertical="center"/>
    </xf>
    <xf numFmtId="4" fontId="23" fillId="0" borderId="13" xfId="0" applyNumberFormat="1" applyFont="1" applyFill="1" applyBorder="1" applyAlignment="1">
      <alignment horizontal="center" vertical="center"/>
    </xf>
    <xf numFmtId="4" fontId="22" fillId="0" borderId="0" xfId="0" applyNumberFormat="1" applyFont="1" applyFill="1" applyBorder="1" applyAlignment="1">
      <alignment horizontal="center" vertical="center"/>
    </xf>
    <xf numFmtId="4" fontId="22" fillId="0" borderId="13" xfId="0" applyNumberFormat="1" applyFont="1" applyFill="1" applyBorder="1" applyAlignment="1">
      <alignment horizontal="center" vertical="center"/>
    </xf>
    <xf numFmtId="4" fontId="22" fillId="0" borderId="15" xfId="0" applyNumberFormat="1" applyFont="1" applyFill="1" applyBorder="1" applyAlignment="1">
      <alignment horizontal="center" vertical="center"/>
    </xf>
    <xf numFmtId="4" fontId="22" fillId="0" borderId="16" xfId="0" applyNumberFormat="1" applyFont="1" applyFill="1" applyBorder="1" applyAlignment="1">
      <alignment horizontal="center" vertical="center"/>
    </xf>
    <xf numFmtId="0" fontId="23" fillId="0" borderId="0" xfId="0" applyFont="1" applyFill="1" applyBorder="1" applyAlignment="1">
      <alignment horizontal="center" vertical="top"/>
    </xf>
    <xf numFmtId="0" fontId="23" fillId="0" borderId="0" xfId="0" applyFont="1" applyFill="1" applyBorder="1" applyAlignment="1">
      <alignment vertical="center"/>
    </xf>
    <xf numFmtId="0" fontId="22" fillId="0" borderId="12" xfId="0" applyFont="1" applyFill="1" applyBorder="1" applyAlignment="1" applyProtection="1">
      <alignment horizontal="center" vertical="center" wrapText="1"/>
      <protection locked="0"/>
    </xf>
    <xf numFmtId="165" fontId="23" fillId="0" borderId="12" xfId="0" applyNumberFormat="1" applyFont="1" applyFill="1" applyBorder="1" applyAlignment="1" applyProtection="1"/>
    <xf numFmtId="0" fontId="23" fillId="0" borderId="15" xfId="0" applyFont="1" applyFill="1" applyBorder="1" applyAlignment="1">
      <alignment horizontal="center" vertical="top"/>
    </xf>
    <xf numFmtId="0" fontId="23" fillId="0" borderId="5" xfId="0" applyFont="1" applyFill="1" applyBorder="1" applyAlignment="1">
      <alignment horizontal="center" vertical="center" wrapText="1"/>
    </xf>
    <xf numFmtId="0" fontId="23" fillId="0" borderId="12" xfId="0" applyFont="1" applyFill="1" applyBorder="1" applyAlignment="1">
      <alignment horizontal="center" vertical="center" wrapText="1"/>
    </xf>
    <xf numFmtId="4" fontId="24" fillId="0" borderId="0" xfId="0" applyNumberFormat="1" applyFont="1" applyFill="1" applyBorder="1" applyAlignment="1">
      <alignment horizontal="center" vertical="center"/>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4" fontId="16" fillId="0" borderId="0" xfId="0" applyNumberFormat="1" applyFont="1" applyFill="1" applyBorder="1" applyAlignment="1">
      <alignment horizontal="center" vertical="top"/>
    </xf>
    <xf numFmtId="0" fontId="17" fillId="0" borderId="19"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0" xfId="0" applyFont="1" applyFill="1" applyBorder="1" applyAlignment="1" applyProtection="1">
      <alignment horizontal="center" vertical="center" wrapText="1"/>
      <protection locked="0"/>
    </xf>
    <xf numFmtId="0" fontId="22" fillId="0" borderId="20"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6" fillId="0" borderId="5" xfId="0" applyFont="1" applyFill="1" applyBorder="1" applyAlignment="1"/>
    <xf numFmtId="0" fontId="22" fillId="0" borderId="5" xfId="0" applyFont="1" applyFill="1" applyBorder="1" applyAlignment="1">
      <alignment horizontal="center" vertical="center"/>
    </xf>
    <xf numFmtId="165" fontId="22" fillId="0" borderId="12" xfId="0" applyNumberFormat="1" applyFont="1" applyFill="1" applyBorder="1" applyAlignment="1" applyProtection="1"/>
    <xf numFmtId="165" fontId="22" fillId="0" borderId="12" xfId="0" applyNumberFormat="1" applyFont="1" applyFill="1" applyBorder="1" applyAlignment="1"/>
    <xf numFmtId="4" fontId="20" fillId="0" borderId="5" xfId="0" applyNumberFormat="1" applyFont="1" applyFill="1" applyBorder="1" applyAlignment="1">
      <alignment horizontal="center" vertical="center" wrapText="1"/>
    </xf>
    <xf numFmtId="0" fontId="22" fillId="0" borderId="5" xfId="1" applyFont="1" applyFill="1" applyBorder="1" applyAlignment="1" applyProtection="1">
      <alignment horizontal="center" vertical="center"/>
      <protection locked="0"/>
    </xf>
    <xf numFmtId="0" fontId="22" fillId="0" borderId="5" xfId="1" applyFont="1" applyFill="1" applyBorder="1" applyAlignment="1">
      <alignment horizontal="center" vertical="center"/>
    </xf>
    <xf numFmtId="0" fontId="16" fillId="0" borderId="0" xfId="0" applyFont="1" applyFill="1" applyBorder="1" applyAlignment="1">
      <alignment horizontal="center" vertical="top"/>
    </xf>
    <xf numFmtId="2" fontId="13" fillId="0" borderId="0" xfId="0" applyNumberFormat="1" applyFont="1" applyFill="1" applyBorder="1" applyAlignment="1">
      <alignment horizontal="center" vertical="top"/>
    </xf>
    <xf numFmtId="0" fontId="17" fillId="0" borderId="21" xfId="0" applyFont="1" applyFill="1" applyBorder="1" applyAlignment="1">
      <alignment horizontal="center" vertical="center" wrapText="1"/>
    </xf>
    <xf numFmtId="0" fontId="13" fillId="0" borderId="19" xfId="0" applyFont="1" applyFill="1" applyBorder="1" applyAlignment="1">
      <alignment horizontal="center" vertical="top"/>
    </xf>
    <xf numFmtId="0" fontId="18" fillId="0" borderId="19" xfId="0" applyFont="1" applyFill="1" applyBorder="1" applyAlignment="1">
      <alignment vertical="top" wrapText="1"/>
    </xf>
    <xf numFmtId="4" fontId="20" fillId="0" borderId="19" xfId="0" applyNumberFormat="1" applyFont="1" applyFill="1" applyBorder="1" applyAlignment="1">
      <alignment horizontal="center" vertical="center" wrapText="1"/>
    </xf>
    <xf numFmtId="4" fontId="21" fillId="0" borderId="0" xfId="0" applyNumberFormat="1" applyFont="1" applyFill="1" applyBorder="1" applyAlignment="1">
      <alignment horizontal="left" vertical="top"/>
    </xf>
    <xf numFmtId="4" fontId="20" fillId="0" borderId="38" xfId="0" applyNumberFormat="1" applyFont="1" applyFill="1" applyBorder="1" applyAlignment="1">
      <alignment horizontal="center" vertical="center" wrapText="1"/>
    </xf>
    <xf numFmtId="4" fontId="16" fillId="0" borderId="18" xfId="0" applyNumberFormat="1" applyFont="1" applyFill="1" applyBorder="1" applyAlignment="1">
      <alignment horizontal="center" vertical="top"/>
    </xf>
    <xf numFmtId="0" fontId="13" fillId="2" borderId="5" xfId="0" applyFont="1" applyFill="1" applyBorder="1" applyAlignment="1"/>
    <xf numFmtId="0" fontId="21" fillId="0" borderId="5" xfId="0" applyFont="1" applyFill="1" applyBorder="1" applyAlignment="1">
      <alignment horizontal="left" vertical="top"/>
    </xf>
    <xf numFmtId="0" fontId="21" fillId="0" borderId="5" xfId="0" applyFont="1" applyFill="1" applyBorder="1" applyAlignment="1">
      <alignment horizontal="left" vertical="top" wrapText="1"/>
    </xf>
    <xf numFmtId="0" fontId="0" fillId="0" borderId="5" xfId="0" applyFill="1" applyBorder="1" applyAlignment="1">
      <alignment horizontal="left" vertical="top"/>
    </xf>
    <xf numFmtId="0" fontId="0" fillId="0" borderId="5" xfId="0" applyFill="1" applyBorder="1" applyAlignment="1">
      <alignment horizontal="left" vertical="top" wrapText="1"/>
    </xf>
    <xf numFmtId="0" fontId="0" fillId="0" borderId="5" xfId="0" applyFill="1" applyBorder="1" applyAlignment="1">
      <alignment horizontal="center" vertical="center"/>
    </xf>
    <xf numFmtId="0" fontId="25" fillId="0" borderId="19" xfId="0" applyFont="1" applyFill="1" applyBorder="1" applyAlignment="1">
      <alignment horizontal="left" vertical="center" wrapText="1"/>
    </xf>
    <xf numFmtId="0" fontId="26" fillId="0" borderId="0" xfId="0" applyFont="1" applyFill="1" applyBorder="1" applyAlignment="1">
      <alignment horizontal="left" vertical="center"/>
    </xf>
    <xf numFmtId="0" fontId="26" fillId="0" borderId="0" xfId="0" applyFont="1" applyFill="1" applyBorder="1" applyAlignment="1">
      <alignment horizontal="left" vertical="top"/>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6" fillId="0" borderId="0" xfId="0" applyFont="1" applyFill="1" applyBorder="1" applyAlignment="1">
      <alignment horizontal="center" vertical="top" wrapText="1"/>
    </xf>
    <xf numFmtId="0" fontId="0" fillId="0" borderId="0" xfId="0" applyFill="1" applyBorder="1" applyAlignment="1">
      <alignment horizontal="center" vertical="top" wrapText="1"/>
    </xf>
    <xf numFmtId="0" fontId="22" fillId="0" borderId="21"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6" fillId="0" borderId="6" xfId="0" applyFont="1" applyFill="1" applyBorder="1" applyAlignment="1">
      <alignment horizontal="left" vertical="top"/>
    </xf>
    <xf numFmtId="0" fontId="16" fillId="0" borderId="7" xfId="0" applyFont="1" applyFill="1" applyBorder="1" applyAlignment="1">
      <alignment horizontal="left" vertical="top"/>
    </xf>
    <xf numFmtId="0" fontId="16" fillId="0" borderId="9" xfId="0" applyFont="1" applyFill="1" applyBorder="1" applyAlignment="1">
      <alignment horizontal="left" vertical="top"/>
    </xf>
    <xf numFmtId="0" fontId="16" fillId="0" borderId="8" xfId="0" applyFont="1" applyFill="1" applyBorder="1" applyAlignment="1">
      <alignment horizontal="left" vertical="top"/>
    </xf>
    <xf numFmtId="0" fontId="17" fillId="0" borderId="5"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3" xfId="0" applyFont="1" applyFill="1" applyBorder="1" applyAlignment="1">
      <alignment horizontal="left" vertical="center" wrapText="1"/>
    </xf>
    <xf numFmtId="0" fontId="17" fillId="0" borderId="24" xfId="0" applyFont="1" applyFill="1" applyBorder="1" applyAlignment="1">
      <alignment horizontal="left" vertical="center" wrapText="1"/>
    </xf>
    <xf numFmtId="0" fontId="17" fillId="0" borderId="10"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6" fillId="0" borderId="39" xfId="0" applyFont="1" applyFill="1" applyBorder="1" applyAlignment="1">
      <alignment horizontal="right" vertical="top"/>
    </xf>
    <xf numFmtId="0" fontId="16" fillId="0" borderId="40" xfId="0" applyFont="1" applyFill="1" applyBorder="1" applyAlignment="1">
      <alignment horizontal="right" vertical="top"/>
    </xf>
    <xf numFmtId="0" fontId="17" fillId="0" borderId="34"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21" fillId="0" borderId="38" xfId="0" applyFont="1" applyFill="1" applyBorder="1" applyAlignment="1">
      <alignment horizontal="left" vertical="top" wrapText="1"/>
    </xf>
    <xf numFmtId="0" fontId="21" fillId="0" borderId="41" xfId="0" applyFont="1" applyFill="1" applyBorder="1" applyAlignment="1">
      <alignment horizontal="left" vertical="top" wrapText="1"/>
    </xf>
    <xf numFmtId="0" fontId="21" fillId="0" borderId="19" xfId="0" applyFont="1" applyFill="1" applyBorder="1" applyAlignment="1">
      <alignment horizontal="left" vertical="top" wrapText="1"/>
    </xf>
    <xf numFmtId="0" fontId="25" fillId="0" borderId="38" xfId="0" applyFont="1" applyFill="1" applyBorder="1" applyAlignment="1">
      <alignment horizontal="left" vertical="center" wrapText="1"/>
    </xf>
    <xf numFmtId="0" fontId="25" fillId="0" borderId="41" xfId="0" applyFont="1" applyFill="1" applyBorder="1" applyAlignment="1">
      <alignment horizontal="left" vertical="center" wrapText="1"/>
    </xf>
    <xf numFmtId="0" fontId="25" fillId="0" borderId="19" xfId="0" applyFont="1" applyFill="1" applyBorder="1" applyAlignment="1">
      <alignment horizontal="left" vertical="center" wrapText="1"/>
    </xf>
    <xf numFmtId="0" fontId="21" fillId="0" borderId="38" xfId="0" applyFont="1" applyFill="1" applyBorder="1" applyAlignment="1">
      <alignment horizontal="center" vertical="center"/>
    </xf>
    <xf numFmtId="0" fontId="0" fillId="0" borderId="41" xfId="0" applyFill="1" applyBorder="1" applyAlignment="1">
      <alignment horizontal="center" vertical="center"/>
    </xf>
    <xf numFmtId="0" fontId="0" fillId="0" borderId="19" xfId="0" applyFill="1" applyBorder="1" applyAlignment="1">
      <alignment horizontal="center" vertical="center"/>
    </xf>
    <xf numFmtId="0" fontId="24" fillId="0" borderId="0" xfId="0" applyFont="1" applyFill="1" applyBorder="1" applyAlignment="1">
      <alignment horizontal="center" vertical="top" wrapText="1"/>
    </xf>
    <xf numFmtId="0" fontId="21" fillId="0" borderId="38"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5" fillId="0" borderId="38" xfId="0" applyFont="1" applyFill="1" applyBorder="1" applyAlignment="1">
      <alignment horizontal="left" vertical="top" wrapText="1"/>
    </xf>
    <xf numFmtId="0" fontId="25" fillId="0" borderId="19" xfId="0" applyFont="1" applyFill="1" applyBorder="1" applyAlignment="1">
      <alignment horizontal="left" vertical="top" wrapText="1"/>
    </xf>
    <xf numFmtId="0" fontId="21" fillId="0" borderId="38" xfId="0" applyFont="1" applyFill="1" applyBorder="1" applyAlignment="1">
      <alignment horizontal="center" vertical="top" wrapText="1"/>
    </xf>
    <xf numFmtId="0" fontId="21" fillId="0" borderId="41" xfId="0" applyFont="1" applyFill="1" applyBorder="1" applyAlignment="1">
      <alignment horizontal="center" vertical="top" wrapText="1"/>
    </xf>
    <xf numFmtId="0" fontId="21" fillId="0" borderId="19" xfId="0" applyFont="1" applyFill="1" applyBorder="1" applyAlignment="1">
      <alignment horizontal="center" vertical="top" wrapText="1"/>
    </xf>
    <xf numFmtId="0" fontId="25" fillId="0" borderId="41" xfId="0" applyFont="1" applyFill="1" applyBorder="1" applyAlignment="1">
      <alignment horizontal="left" vertical="top"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74676</xdr:colOff>
      <xdr:row>4</xdr:row>
      <xdr:rowOff>0</xdr:rowOff>
    </xdr:from>
    <xdr:ext cx="1829435" cy="9525"/>
    <xdr:sp macro="" textlink="">
      <xdr:nvSpPr>
        <xdr:cNvPr id="2" name="Shape 2"/>
        <xdr:cNvSpPr/>
      </xdr:nvSpPr>
      <xdr:spPr>
        <a:xfrm>
          <a:off x="0" y="0"/>
          <a:ext cx="1829435" cy="9525"/>
        </a:xfrm>
        <a:custGeom>
          <a:avLst/>
          <a:gdLst/>
          <a:ahLst/>
          <a:cxnLst/>
          <a:rect l="0" t="0" r="0" b="0"/>
          <a:pathLst>
            <a:path w="1829435" h="9525">
              <a:moveTo>
                <a:pt x="1829054" y="0"/>
              </a:moveTo>
              <a:lnTo>
                <a:pt x="0" y="0"/>
              </a:lnTo>
              <a:lnTo>
                <a:pt x="0" y="9144"/>
              </a:lnTo>
              <a:lnTo>
                <a:pt x="1829054" y="9144"/>
              </a:lnTo>
              <a:lnTo>
                <a:pt x="1829054" y="0"/>
              </a:lnTo>
              <a:close/>
            </a:path>
          </a:pathLst>
        </a:custGeom>
        <a:solidFill>
          <a:srgbClr val="000000"/>
        </a:solidFill>
      </xdr:spPr>
    </xdr:sp>
    <xdr:clientData/>
  </xdr:oneCellAnchor>
  <xdr:oneCellAnchor>
    <xdr:from>
      <xdr:col>0</xdr:col>
      <xdr:colOff>74676</xdr:colOff>
      <xdr:row>17</xdr:row>
      <xdr:rowOff>0</xdr:rowOff>
    </xdr:from>
    <xdr:ext cx="1829435" cy="9525"/>
    <xdr:sp macro="" textlink="">
      <xdr:nvSpPr>
        <xdr:cNvPr id="3" name="Shape 3"/>
        <xdr:cNvSpPr/>
      </xdr:nvSpPr>
      <xdr:spPr>
        <a:xfrm>
          <a:off x="0" y="0"/>
          <a:ext cx="1829435" cy="9525"/>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sp>
    <xdr:clientData/>
  </xdr:oneCellAnchor>
  <xdr:oneCellAnchor>
    <xdr:from>
      <xdr:col>0</xdr:col>
      <xdr:colOff>74676</xdr:colOff>
      <xdr:row>20</xdr:row>
      <xdr:rowOff>0</xdr:rowOff>
    </xdr:from>
    <xdr:ext cx="1829435" cy="9525"/>
    <xdr:sp macro="" textlink="">
      <xdr:nvSpPr>
        <xdr:cNvPr id="4" name="Shape 4"/>
        <xdr:cNvSpPr/>
      </xdr:nvSpPr>
      <xdr:spPr>
        <a:xfrm>
          <a:off x="0" y="0"/>
          <a:ext cx="1829435" cy="9525"/>
        </a:xfrm>
        <a:custGeom>
          <a:avLst/>
          <a:gdLst/>
          <a:ahLst/>
          <a:cxnLst/>
          <a:rect l="0" t="0" r="0" b="0"/>
          <a:pathLst>
            <a:path w="1829435" h="9525">
              <a:moveTo>
                <a:pt x="1829054" y="0"/>
              </a:moveTo>
              <a:lnTo>
                <a:pt x="0" y="0"/>
              </a:lnTo>
              <a:lnTo>
                <a:pt x="0" y="9144"/>
              </a:lnTo>
              <a:lnTo>
                <a:pt x="1829054" y="9144"/>
              </a:lnTo>
              <a:lnTo>
                <a:pt x="1829054" y="0"/>
              </a:lnTo>
              <a:close/>
            </a:path>
          </a:pathLst>
        </a:custGeom>
        <a:solidFill>
          <a:srgbClr val="000000"/>
        </a:solidFill>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74676</xdr:colOff>
      <xdr:row>4</xdr:row>
      <xdr:rowOff>0</xdr:rowOff>
    </xdr:from>
    <xdr:ext cx="1829435" cy="9525"/>
    <xdr:sp macro="" textlink="">
      <xdr:nvSpPr>
        <xdr:cNvPr id="2" name="Shape 2"/>
        <xdr:cNvSpPr/>
      </xdr:nvSpPr>
      <xdr:spPr>
        <a:xfrm>
          <a:off x="74676" y="5857875"/>
          <a:ext cx="1829435" cy="9525"/>
        </a:xfrm>
        <a:custGeom>
          <a:avLst/>
          <a:gdLst/>
          <a:ahLst/>
          <a:cxnLst/>
          <a:rect l="0" t="0" r="0" b="0"/>
          <a:pathLst>
            <a:path w="1829435" h="9525">
              <a:moveTo>
                <a:pt x="1829054" y="0"/>
              </a:moveTo>
              <a:lnTo>
                <a:pt x="0" y="0"/>
              </a:lnTo>
              <a:lnTo>
                <a:pt x="0" y="9144"/>
              </a:lnTo>
              <a:lnTo>
                <a:pt x="1829054" y="9144"/>
              </a:lnTo>
              <a:lnTo>
                <a:pt x="1829054" y="0"/>
              </a:lnTo>
              <a:close/>
            </a:path>
          </a:pathLst>
        </a:custGeom>
        <a:solidFill>
          <a:srgbClr val="000000"/>
        </a:solidFill>
      </xdr:spPr>
    </xdr:sp>
    <xdr:clientData/>
  </xdr:oneCellAnchor>
  <xdr:oneCellAnchor>
    <xdr:from>
      <xdr:col>1</xdr:col>
      <xdr:colOff>74676</xdr:colOff>
      <xdr:row>24</xdr:row>
      <xdr:rowOff>0</xdr:rowOff>
    </xdr:from>
    <xdr:ext cx="1829435" cy="9525"/>
    <xdr:sp macro="" textlink="">
      <xdr:nvSpPr>
        <xdr:cNvPr id="3" name="Shape 3"/>
        <xdr:cNvSpPr/>
      </xdr:nvSpPr>
      <xdr:spPr>
        <a:xfrm>
          <a:off x="74676" y="37671375"/>
          <a:ext cx="1829435" cy="9525"/>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sp>
    <xdr:clientData/>
  </xdr:oneCellAnchor>
  <xdr:oneCellAnchor>
    <xdr:from>
      <xdr:col>1</xdr:col>
      <xdr:colOff>74676</xdr:colOff>
      <xdr:row>24</xdr:row>
      <xdr:rowOff>0</xdr:rowOff>
    </xdr:from>
    <xdr:ext cx="1829435" cy="9525"/>
    <xdr:sp macro="" textlink="">
      <xdr:nvSpPr>
        <xdr:cNvPr id="4" name="Shape 4"/>
        <xdr:cNvSpPr/>
      </xdr:nvSpPr>
      <xdr:spPr>
        <a:xfrm>
          <a:off x="74676" y="43986450"/>
          <a:ext cx="1829435" cy="9525"/>
        </a:xfrm>
        <a:custGeom>
          <a:avLst/>
          <a:gdLst/>
          <a:ahLst/>
          <a:cxnLst/>
          <a:rect l="0" t="0" r="0" b="0"/>
          <a:pathLst>
            <a:path w="1829435" h="9525">
              <a:moveTo>
                <a:pt x="1829054" y="0"/>
              </a:moveTo>
              <a:lnTo>
                <a:pt x="0" y="0"/>
              </a:lnTo>
              <a:lnTo>
                <a:pt x="0" y="9144"/>
              </a:lnTo>
              <a:lnTo>
                <a:pt x="1829054" y="9144"/>
              </a:lnTo>
              <a:lnTo>
                <a:pt x="1829054" y="0"/>
              </a:lnTo>
              <a:close/>
            </a:path>
          </a:pathLst>
        </a:custGeom>
        <a:solidFill>
          <a:srgbClr val="000000"/>
        </a:solidFill>
      </xdr:spPr>
    </xdr:sp>
    <xdr:clientData/>
  </xdr:oneCellAnchor>
  <xdr:oneCellAnchor>
    <xdr:from>
      <xdr:col>1</xdr:col>
      <xdr:colOff>74676</xdr:colOff>
      <xdr:row>13</xdr:row>
      <xdr:rowOff>0</xdr:rowOff>
    </xdr:from>
    <xdr:ext cx="1829435" cy="9525"/>
    <xdr:sp macro="" textlink="">
      <xdr:nvSpPr>
        <xdr:cNvPr id="5" name="Shape 4"/>
        <xdr:cNvSpPr/>
      </xdr:nvSpPr>
      <xdr:spPr>
        <a:xfrm>
          <a:off x="654835" y="10287000"/>
          <a:ext cx="1829435" cy="9525"/>
        </a:xfrm>
        <a:custGeom>
          <a:avLst/>
          <a:gdLst/>
          <a:ahLst/>
          <a:cxnLst/>
          <a:rect l="0" t="0" r="0" b="0"/>
          <a:pathLst>
            <a:path w="1829435" h="9525">
              <a:moveTo>
                <a:pt x="1829054" y="0"/>
              </a:moveTo>
              <a:lnTo>
                <a:pt x="0" y="0"/>
              </a:lnTo>
              <a:lnTo>
                <a:pt x="0" y="9144"/>
              </a:lnTo>
              <a:lnTo>
                <a:pt x="1829054" y="9144"/>
              </a:lnTo>
              <a:lnTo>
                <a:pt x="1829054" y="0"/>
              </a:lnTo>
              <a:close/>
            </a:path>
          </a:pathLst>
        </a:custGeom>
        <a:solidFill>
          <a:srgbClr val="000000"/>
        </a:solidFill>
      </xdr:spPr>
    </xdr:sp>
    <xdr:clientData/>
  </xdr:oneCellAnchor>
  <xdr:oneCellAnchor>
    <xdr:from>
      <xdr:col>1</xdr:col>
      <xdr:colOff>74676</xdr:colOff>
      <xdr:row>16</xdr:row>
      <xdr:rowOff>0</xdr:rowOff>
    </xdr:from>
    <xdr:ext cx="1829435" cy="9525"/>
    <xdr:sp macro="" textlink="">
      <xdr:nvSpPr>
        <xdr:cNvPr id="6" name="Shape 3"/>
        <xdr:cNvSpPr/>
      </xdr:nvSpPr>
      <xdr:spPr>
        <a:xfrm>
          <a:off x="654835" y="9888682"/>
          <a:ext cx="1829435" cy="9525"/>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sp>
    <xdr:clientData/>
  </xdr:oneCellAnchor>
  <xdr:oneCellAnchor>
    <xdr:from>
      <xdr:col>1</xdr:col>
      <xdr:colOff>74676</xdr:colOff>
      <xdr:row>17</xdr:row>
      <xdr:rowOff>0</xdr:rowOff>
    </xdr:from>
    <xdr:ext cx="1829435" cy="9525"/>
    <xdr:sp macro="" textlink="">
      <xdr:nvSpPr>
        <xdr:cNvPr id="7" name="Shape 3"/>
        <xdr:cNvSpPr/>
      </xdr:nvSpPr>
      <xdr:spPr>
        <a:xfrm>
          <a:off x="654835" y="4580659"/>
          <a:ext cx="1829435" cy="9525"/>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74676</xdr:colOff>
      <xdr:row>4</xdr:row>
      <xdr:rowOff>0</xdr:rowOff>
    </xdr:from>
    <xdr:ext cx="1829435" cy="9525"/>
    <xdr:sp macro="" textlink="">
      <xdr:nvSpPr>
        <xdr:cNvPr id="2" name="Shape 2"/>
        <xdr:cNvSpPr/>
      </xdr:nvSpPr>
      <xdr:spPr>
        <a:xfrm>
          <a:off x="655701" y="990600"/>
          <a:ext cx="1829435" cy="9525"/>
        </a:xfrm>
        <a:custGeom>
          <a:avLst/>
          <a:gdLst/>
          <a:ahLst/>
          <a:cxnLst/>
          <a:rect l="0" t="0" r="0" b="0"/>
          <a:pathLst>
            <a:path w="1829435" h="9525">
              <a:moveTo>
                <a:pt x="1829054" y="0"/>
              </a:moveTo>
              <a:lnTo>
                <a:pt x="0" y="0"/>
              </a:lnTo>
              <a:lnTo>
                <a:pt x="0" y="9144"/>
              </a:lnTo>
              <a:lnTo>
                <a:pt x="1829054" y="9144"/>
              </a:lnTo>
              <a:lnTo>
                <a:pt x="1829054" y="0"/>
              </a:lnTo>
              <a:close/>
            </a:path>
          </a:pathLst>
        </a:custGeom>
        <a:solidFill>
          <a:srgbClr val="000000"/>
        </a:solidFill>
      </xdr:spPr>
    </xdr:sp>
    <xdr:clientData/>
  </xdr:oneCellAnchor>
  <xdr:oneCellAnchor>
    <xdr:from>
      <xdr:col>1</xdr:col>
      <xdr:colOff>74676</xdr:colOff>
      <xdr:row>24</xdr:row>
      <xdr:rowOff>0</xdr:rowOff>
    </xdr:from>
    <xdr:ext cx="1829435" cy="9525"/>
    <xdr:sp macro="" textlink="">
      <xdr:nvSpPr>
        <xdr:cNvPr id="3" name="Shape 3"/>
        <xdr:cNvSpPr/>
      </xdr:nvSpPr>
      <xdr:spPr>
        <a:xfrm>
          <a:off x="655701" y="5800725"/>
          <a:ext cx="1829435" cy="9525"/>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sp>
    <xdr:clientData/>
  </xdr:oneCellAnchor>
  <xdr:oneCellAnchor>
    <xdr:from>
      <xdr:col>1</xdr:col>
      <xdr:colOff>74676</xdr:colOff>
      <xdr:row>24</xdr:row>
      <xdr:rowOff>0</xdr:rowOff>
    </xdr:from>
    <xdr:ext cx="1829435" cy="9525"/>
    <xdr:sp macro="" textlink="">
      <xdr:nvSpPr>
        <xdr:cNvPr id="4" name="Shape 4"/>
        <xdr:cNvSpPr/>
      </xdr:nvSpPr>
      <xdr:spPr>
        <a:xfrm>
          <a:off x="655701" y="5800725"/>
          <a:ext cx="1829435" cy="9525"/>
        </a:xfrm>
        <a:custGeom>
          <a:avLst/>
          <a:gdLst/>
          <a:ahLst/>
          <a:cxnLst/>
          <a:rect l="0" t="0" r="0" b="0"/>
          <a:pathLst>
            <a:path w="1829435" h="9525">
              <a:moveTo>
                <a:pt x="1829054" y="0"/>
              </a:moveTo>
              <a:lnTo>
                <a:pt x="0" y="0"/>
              </a:lnTo>
              <a:lnTo>
                <a:pt x="0" y="9144"/>
              </a:lnTo>
              <a:lnTo>
                <a:pt x="1829054" y="9144"/>
              </a:lnTo>
              <a:lnTo>
                <a:pt x="1829054" y="0"/>
              </a:lnTo>
              <a:close/>
            </a:path>
          </a:pathLst>
        </a:custGeom>
        <a:solidFill>
          <a:srgbClr val="000000"/>
        </a:solidFill>
      </xdr:spPr>
    </xdr:sp>
    <xdr:clientData/>
  </xdr:oneCellAnchor>
  <xdr:oneCellAnchor>
    <xdr:from>
      <xdr:col>1</xdr:col>
      <xdr:colOff>74676</xdr:colOff>
      <xdr:row>13</xdr:row>
      <xdr:rowOff>0</xdr:rowOff>
    </xdr:from>
    <xdr:ext cx="1829435" cy="9525"/>
    <xdr:sp macro="" textlink="">
      <xdr:nvSpPr>
        <xdr:cNvPr id="5" name="Shape 4"/>
        <xdr:cNvSpPr/>
      </xdr:nvSpPr>
      <xdr:spPr>
        <a:xfrm>
          <a:off x="655701" y="3305175"/>
          <a:ext cx="1829435" cy="9525"/>
        </a:xfrm>
        <a:custGeom>
          <a:avLst/>
          <a:gdLst/>
          <a:ahLst/>
          <a:cxnLst/>
          <a:rect l="0" t="0" r="0" b="0"/>
          <a:pathLst>
            <a:path w="1829435" h="9525">
              <a:moveTo>
                <a:pt x="1829054" y="0"/>
              </a:moveTo>
              <a:lnTo>
                <a:pt x="0" y="0"/>
              </a:lnTo>
              <a:lnTo>
                <a:pt x="0" y="9144"/>
              </a:lnTo>
              <a:lnTo>
                <a:pt x="1829054" y="9144"/>
              </a:lnTo>
              <a:lnTo>
                <a:pt x="1829054" y="0"/>
              </a:lnTo>
              <a:close/>
            </a:path>
          </a:pathLst>
        </a:custGeom>
        <a:solidFill>
          <a:srgbClr val="000000"/>
        </a:solidFill>
      </xdr:spPr>
    </xdr:sp>
    <xdr:clientData/>
  </xdr:oneCellAnchor>
  <xdr:oneCellAnchor>
    <xdr:from>
      <xdr:col>1</xdr:col>
      <xdr:colOff>74676</xdr:colOff>
      <xdr:row>16</xdr:row>
      <xdr:rowOff>0</xdr:rowOff>
    </xdr:from>
    <xdr:ext cx="1829435" cy="9525"/>
    <xdr:sp macro="" textlink="">
      <xdr:nvSpPr>
        <xdr:cNvPr id="6" name="Shape 3"/>
        <xdr:cNvSpPr/>
      </xdr:nvSpPr>
      <xdr:spPr>
        <a:xfrm>
          <a:off x="655701" y="4257675"/>
          <a:ext cx="1829435" cy="9525"/>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sp>
    <xdr:clientData/>
  </xdr:oneCellAnchor>
  <xdr:oneCellAnchor>
    <xdr:from>
      <xdr:col>1</xdr:col>
      <xdr:colOff>74676</xdr:colOff>
      <xdr:row>17</xdr:row>
      <xdr:rowOff>0</xdr:rowOff>
    </xdr:from>
    <xdr:ext cx="1829435" cy="9525"/>
    <xdr:sp macro="" textlink="">
      <xdr:nvSpPr>
        <xdr:cNvPr id="7" name="Shape 3"/>
        <xdr:cNvSpPr/>
      </xdr:nvSpPr>
      <xdr:spPr>
        <a:xfrm>
          <a:off x="655701" y="4448175"/>
          <a:ext cx="1829435" cy="9525"/>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74676</xdr:colOff>
      <xdr:row>3</xdr:row>
      <xdr:rowOff>0</xdr:rowOff>
    </xdr:from>
    <xdr:ext cx="1829435" cy="9525"/>
    <xdr:sp macro="" textlink="">
      <xdr:nvSpPr>
        <xdr:cNvPr id="2" name="Shape 2"/>
        <xdr:cNvSpPr/>
      </xdr:nvSpPr>
      <xdr:spPr>
        <a:xfrm>
          <a:off x="970026" y="1181100"/>
          <a:ext cx="1829435" cy="9525"/>
        </a:xfrm>
        <a:custGeom>
          <a:avLst/>
          <a:gdLst/>
          <a:ahLst/>
          <a:cxnLst/>
          <a:rect l="0" t="0" r="0" b="0"/>
          <a:pathLst>
            <a:path w="1829435" h="9525">
              <a:moveTo>
                <a:pt x="1829054" y="0"/>
              </a:moveTo>
              <a:lnTo>
                <a:pt x="0" y="0"/>
              </a:lnTo>
              <a:lnTo>
                <a:pt x="0" y="9144"/>
              </a:lnTo>
              <a:lnTo>
                <a:pt x="1829054" y="9144"/>
              </a:lnTo>
              <a:lnTo>
                <a:pt x="1829054" y="0"/>
              </a:lnTo>
              <a:close/>
            </a:path>
          </a:pathLst>
        </a:custGeom>
        <a:solidFill>
          <a:srgbClr val="000000"/>
        </a:solidFill>
      </xdr:spPr>
    </xdr:sp>
    <xdr:clientData/>
  </xdr:oneCellAnchor>
  <xdr:oneCellAnchor>
    <xdr:from>
      <xdr:col>1</xdr:col>
      <xdr:colOff>74676</xdr:colOff>
      <xdr:row>10</xdr:row>
      <xdr:rowOff>0</xdr:rowOff>
    </xdr:from>
    <xdr:ext cx="1829435" cy="9525"/>
    <xdr:sp macro="" textlink="">
      <xdr:nvSpPr>
        <xdr:cNvPr id="3" name="Shape 3"/>
        <xdr:cNvSpPr/>
      </xdr:nvSpPr>
      <xdr:spPr>
        <a:xfrm>
          <a:off x="970026" y="5200650"/>
          <a:ext cx="1829435" cy="9525"/>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sp>
    <xdr:clientData/>
  </xdr:oneCellAnchor>
  <xdr:oneCellAnchor>
    <xdr:from>
      <xdr:col>1</xdr:col>
      <xdr:colOff>74676</xdr:colOff>
      <xdr:row>10</xdr:row>
      <xdr:rowOff>0</xdr:rowOff>
    </xdr:from>
    <xdr:ext cx="1829435" cy="9525"/>
    <xdr:sp macro="" textlink="">
      <xdr:nvSpPr>
        <xdr:cNvPr id="4" name="Shape 4"/>
        <xdr:cNvSpPr/>
      </xdr:nvSpPr>
      <xdr:spPr>
        <a:xfrm>
          <a:off x="970026" y="5200650"/>
          <a:ext cx="1829435" cy="9525"/>
        </a:xfrm>
        <a:custGeom>
          <a:avLst/>
          <a:gdLst/>
          <a:ahLst/>
          <a:cxnLst/>
          <a:rect l="0" t="0" r="0" b="0"/>
          <a:pathLst>
            <a:path w="1829435" h="9525">
              <a:moveTo>
                <a:pt x="1829054" y="0"/>
              </a:moveTo>
              <a:lnTo>
                <a:pt x="0" y="0"/>
              </a:lnTo>
              <a:lnTo>
                <a:pt x="0" y="9144"/>
              </a:lnTo>
              <a:lnTo>
                <a:pt x="1829054" y="9144"/>
              </a:lnTo>
              <a:lnTo>
                <a:pt x="1829054" y="0"/>
              </a:lnTo>
              <a:close/>
            </a:path>
          </a:pathLst>
        </a:custGeom>
        <a:solidFill>
          <a:srgbClr val="000000"/>
        </a:solidFill>
      </xdr:spPr>
    </xdr:sp>
    <xdr:clientData/>
  </xdr:oneCellAnchor>
  <xdr:oneCellAnchor>
    <xdr:from>
      <xdr:col>1</xdr:col>
      <xdr:colOff>74676</xdr:colOff>
      <xdr:row>8</xdr:row>
      <xdr:rowOff>0</xdr:rowOff>
    </xdr:from>
    <xdr:ext cx="1829435" cy="9525"/>
    <xdr:sp macro="" textlink="">
      <xdr:nvSpPr>
        <xdr:cNvPr id="5" name="Shape 4"/>
        <xdr:cNvSpPr/>
      </xdr:nvSpPr>
      <xdr:spPr>
        <a:xfrm>
          <a:off x="970026" y="3867150"/>
          <a:ext cx="1829435" cy="9525"/>
        </a:xfrm>
        <a:custGeom>
          <a:avLst/>
          <a:gdLst/>
          <a:ahLst/>
          <a:cxnLst/>
          <a:rect l="0" t="0" r="0" b="0"/>
          <a:pathLst>
            <a:path w="1829435" h="9525">
              <a:moveTo>
                <a:pt x="1829054" y="0"/>
              </a:moveTo>
              <a:lnTo>
                <a:pt x="0" y="0"/>
              </a:lnTo>
              <a:lnTo>
                <a:pt x="0" y="9144"/>
              </a:lnTo>
              <a:lnTo>
                <a:pt x="1829054" y="9144"/>
              </a:lnTo>
              <a:lnTo>
                <a:pt x="1829054" y="0"/>
              </a:lnTo>
              <a:close/>
            </a:path>
          </a:pathLst>
        </a:custGeom>
        <a:solidFill>
          <a:srgbClr val="000000"/>
        </a:solidFill>
      </xdr:spPr>
    </xdr:sp>
    <xdr:clientData/>
  </xdr:oneCellAnchor>
  <xdr:oneCellAnchor>
    <xdr:from>
      <xdr:col>1</xdr:col>
      <xdr:colOff>74676</xdr:colOff>
      <xdr:row>10</xdr:row>
      <xdr:rowOff>0</xdr:rowOff>
    </xdr:from>
    <xdr:ext cx="1829435" cy="9525"/>
    <xdr:sp macro="" textlink="">
      <xdr:nvSpPr>
        <xdr:cNvPr id="6" name="Shape 3"/>
        <xdr:cNvSpPr/>
      </xdr:nvSpPr>
      <xdr:spPr>
        <a:xfrm>
          <a:off x="970026" y="5200650"/>
          <a:ext cx="1829435" cy="9525"/>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sp>
    <xdr:clientData/>
  </xdr:oneCellAnchor>
  <xdr:oneCellAnchor>
    <xdr:from>
      <xdr:col>1</xdr:col>
      <xdr:colOff>74676</xdr:colOff>
      <xdr:row>10</xdr:row>
      <xdr:rowOff>0</xdr:rowOff>
    </xdr:from>
    <xdr:ext cx="1829435" cy="9525"/>
    <xdr:sp macro="" textlink="">
      <xdr:nvSpPr>
        <xdr:cNvPr id="7" name="Shape 3"/>
        <xdr:cNvSpPr/>
      </xdr:nvSpPr>
      <xdr:spPr>
        <a:xfrm>
          <a:off x="970026" y="5200650"/>
          <a:ext cx="1829435" cy="9525"/>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B8" sqref="B8"/>
    </sheetView>
  </sheetViews>
  <sheetFormatPr defaultRowHeight="13.2" x14ac:dyDescent="0.25"/>
  <cols>
    <col min="1" max="1" width="6.77734375" customWidth="1"/>
    <col min="2" max="2" width="31.33203125" customWidth="1"/>
    <col min="3" max="3" width="99.77734375" customWidth="1"/>
    <col min="4" max="4" width="28" customWidth="1"/>
    <col min="5" max="5" width="25.44140625" customWidth="1"/>
  </cols>
  <sheetData>
    <row r="1" spans="1:5" ht="63.6" customHeight="1" x14ac:dyDescent="0.25">
      <c r="A1" s="103" t="s">
        <v>48</v>
      </c>
      <c r="B1" s="104"/>
      <c r="C1" s="104"/>
      <c r="D1" s="104"/>
      <c r="E1" s="104"/>
    </row>
    <row r="2" spans="1:5" ht="72.900000000000006" customHeight="1" x14ac:dyDescent="0.25">
      <c r="A2" s="1" t="s">
        <v>0</v>
      </c>
      <c r="B2" s="2" t="s">
        <v>1</v>
      </c>
      <c r="C2" s="3" t="s">
        <v>2</v>
      </c>
      <c r="D2" s="12" t="s">
        <v>30</v>
      </c>
      <c r="E2" s="12" t="s">
        <v>31</v>
      </c>
    </row>
    <row r="3" spans="1:5" ht="17.25" customHeight="1" x14ac:dyDescent="0.25">
      <c r="A3" s="100" t="s">
        <v>3</v>
      </c>
      <c r="B3" s="101"/>
      <c r="C3" s="101"/>
      <c r="D3" s="101"/>
      <c r="E3" s="102"/>
    </row>
    <row r="4" spans="1:5" ht="308.25" customHeight="1" x14ac:dyDescent="0.25">
      <c r="A4" s="6">
        <v>1</v>
      </c>
      <c r="B4" s="7" t="s">
        <v>4</v>
      </c>
      <c r="C4" s="13" t="s">
        <v>33</v>
      </c>
      <c r="D4" s="21" t="s">
        <v>69</v>
      </c>
      <c r="E4" s="5"/>
    </row>
    <row r="5" spans="1:5" ht="323.25" customHeight="1" x14ac:dyDescent="0.25">
      <c r="A5" s="6">
        <v>2</v>
      </c>
      <c r="B5" s="7" t="s">
        <v>5</v>
      </c>
      <c r="C5" s="13" t="s">
        <v>32</v>
      </c>
      <c r="D5" s="5" t="s">
        <v>69</v>
      </c>
      <c r="E5" s="5"/>
    </row>
    <row r="6" spans="1:5" ht="376.5" customHeight="1" x14ac:dyDescent="0.25">
      <c r="A6" s="6">
        <v>3</v>
      </c>
      <c r="B6" s="7" t="s">
        <v>6</v>
      </c>
      <c r="C6" s="13" t="s">
        <v>34</v>
      </c>
      <c r="D6" s="5" t="s">
        <v>69</v>
      </c>
      <c r="E6" s="5"/>
    </row>
    <row r="7" spans="1:5" ht="17.25" customHeight="1" x14ac:dyDescent="0.25">
      <c r="A7" s="100" t="s">
        <v>7</v>
      </c>
      <c r="B7" s="101"/>
      <c r="C7" s="101"/>
      <c r="D7" s="101"/>
      <c r="E7" s="102"/>
    </row>
    <row r="8" spans="1:5" ht="234.75" customHeight="1" x14ac:dyDescent="0.25">
      <c r="A8" s="6">
        <v>4</v>
      </c>
      <c r="B8" s="7" t="s">
        <v>8</v>
      </c>
      <c r="C8" s="4" t="s">
        <v>9</v>
      </c>
      <c r="D8" s="5" t="s">
        <v>69</v>
      </c>
      <c r="E8" s="5"/>
    </row>
    <row r="9" spans="1:5" ht="200.25" customHeight="1" x14ac:dyDescent="0.25">
      <c r="A9" s="6">
        <v>5</v>
      </c>
      <c r="B9" s="13" t="s">
        <v>38</v>
      </c>
      <c r="C9" s="13" t="s">
        <v>39</v>
      </c>
      <c r="D9" s="8" t="s">
        <v>10</v>
      </c>
      <c r="E9" s="8"/>
    </row>
    <row r="10" spans="1:5" ht="17.25" customHeight="1" x14ac:dyDescent="0.25">
      <c r="A10" s="100" t="s">
        <v>11</v>
      </c>
      <c r="B10" s="101"/>
      <c r="C10" s="101"/>
      <c r="D10" s="102"/>
      <c r="E10" s="9"/>
    </row>
    <row r="11" spans="1:5" ht="340.5" customHeight="1" x14ac:dyDescent="0.25">
      <c r="A11" s="6">
        <v>1</v>
      </c>
      <c r="B11" s="7" t="s">
        <v>12</v>
      </c>
      <c r="C11" s="13" t="s">
        <v>35</v>
      </c>
      <c r="D11" s="5" t="s">
        <v>13</v>
      </c>
      <c r="E11" s="5"/>
    </row>
    <row r="12" spans="1:5" ht="370.5" customHeight="1" x14ac:dyDescent="0.25">
      <c r="A12" s="6">
        <v>2</v>
      </c>
      <c r="B12" s="7" t="s">
        <v>14</v>
      </c>
      <c r="C12" s="13" t="s">
        <v>36</v>
      </c>
      <c r="D12" s="5" t="s">
        <v>13</v>
      </c>
      <c r="E12" s="5"/>
    </row>
    <row r="13" spans="1:5" ht="327" customHeight="1" x14ac:dyDescent="0.25">
      <c r="A13" s="6">
        <v>3</v>
      </c>
      <c r="B13" s="7" t="s">
        <v>15</v>
      </c>
      <c r="C13" s="13" t="s">
        <v>37</v>
      </c>
      <c r="D13" s="5" t="s">
        <v>13</v>
      </c>
      <c r="E13" s="5"/>
    </row>
    <row r="14" spans="1:5" ht="34.5" customHeight="1" x14ac:dyDescent="0.25">
      <c r="A14" s="17">
        <v>4</v>
      </c>
      <c r="B14" s="18" t="s">
        <v>16</v>
      </c>
      <c r="C14" s="4" t="s">
        <v>17</v>
      </c>
      <c r="D14" s="10" t="s">
        <v>13</v>
      </c>
      <c r="E14" s="8"/>
    </row>
    <row r="15" spans="1:5" ht="83.1" customHeight="1" x14ac:dyDescent="0.25">
      <c r="A15" s="17">
        <v>5</v>
      </c>
      <c r="B15" s="19" t="s">
        <v>40</v>
      </c>
      <c r="C15" s="4" t="s">
        <v>18</v>
      </c>
      <c r="D15" s="11" t="s">
        <v>13</v>
      </c>
      <c r="E15" s="5"/>
    </row>
    <row r="16" spans="1:5" ht="107.25" customHeight="1" x14ac:dyDescent="0.25">
      <c r="A16" s="17">
        <v>6</v>
      </c>
      <c r="B16" s="19" t="s">
        <v>41</v>
      </c>
      <c r="C16" s="15" t="s">
        <v>19</v>
      </c>
      <c r="D16" s="11" t="s">
        <v>13</v>
      </c>
      <c r="E16" s="5"/>
    </row>
    <row r="17" spans="1:5" ht="73.5" customHeight="1" x14ac:dyDescent="0.25">
      <c r="A17" s="17">
        <v>7</v>
      </c>
      <c r="B17" s="19" t="s">
        <v>42</v>
      </c>
      <c r="C17" s="15" t="s">
        <v>43</v>
      </c>
      <c r="D17" s="10" t="s">
        <v>13</v>
      </c>
      <c r="E17" s="8"/>
    </row>
    <row r="18" spans="1:5" ht="86.25" customHeight="1" x14ac:dyDescent="0.25">
      <c r="A18" s="17">
        <v>8</v>
      </c>
      <c r="B18" s="19" t="s">
        <v>44</v>
      </c>
      <c r="C18" s="4" t="s">
        <v>20</v>
      </c>
      <c r="D18" s="11" t="s">
        <v>13</v>
      </c>
      <c r="E18" s="5"/>
    </row>
    <row r="19" spans="1:5" ht="96.75" customHeight="1" x14ac:dyDescent="0.25">
      <c r="A19" s="17">
        <v>9</v>
      </c>
      <c r="B19" s="20" t="s">
        <v>21</v>
      </c>
      <c r="C19" s="4" t="s">
        <v>22</v>
      </c>
      <c r="D19" s="11" t="s">
        <v>13</v>
      </c>
      <c r="E19" s="5"/>
    </row>
    <row r="20" spans="1:5" ht="314.25" customHeight="1" x14ac:dyDescent="0.25">
      <c r="A20" s="17">
        <v>10</v>
      </c>
      <c r="B20" s="18" t="s">
        <v>23</v>
      </c>
      <c r="C20" s="16" t="s">
        <v>45</v>
      </c>
      <c r="D20" s="11" t="s">
        <v>13</v>
      </c>
      <c r="E20" s="5"/>
    </row>
    <row r="21" spans="1:5" ht="303.89999999999998" customHeight="1" x14ac:dyDescent="0.25">
      <c r="A21" s="17">
        <v>11</v>
      </c>
      <c r="B21" s="18" t="s">
        <v>24</v>
      </c>
      <c r="C21" s="4" t="s">
        <v>25</v>
      </c>
      <c r="D21" s="11" t="s">
        <v>13</v>
      </c>
      <c r="E21" s="5"/>
    </row>
    <row r="22" spans="1:5" ht="111" customHeight="1" x14ac:dyDescent="0.25">
      <c r="A22" s="17">
        <v>12</v>
      </c>
      <c r="B22" s="18" t="s">
        <v>46</v>
      </c>
      <c r="C22" s="14" t="s">
        <v>47</v>
      </c>
      <c r="D22" s="10" t="s">
        <v>13</v>
      </c>
      <c r="E22" s="8"/>
    </row>
    <row r="23" spans="1:5" ht="162" customHeight="1" x14ac:dyDescent="0.25">
      <c r="A23" s="17">
        <v>13</v>
      </c>
      <c r="B23" s="18" t="s">
        <v>26</v>
      </c>
      <c r="C23" s="4" t="s">
        <v>27</v>
      </c>
      <c r="D23" s="11" t="s">
        <v>13</v>
      </c>
      <c r="E23" s="5"/>
    </row>
    <row r="24" spans="1:5" ht="115.5" customHeight="1" x14ac:dyDescent="0.25">
      <c r="A24" s="17">
        <v>14</v>
      </c>
      <c r="B24" s="18" t="s">
        <v>28</v>
      </c>
      <c r="C24" s="4" t="s">
        <v>29</v>
      </c>
      <c r="D24" s="11" t="s">
        <v>13</v>
      </c>
      <c r="E24" s="5"/>
    </row>
    <row r="25" spans="1:5" ht="115.5" customHeight="1" x14ac:dyDescent="0.25"/>
  </sheetData>
  <mergeCells count="4">
    <mergeCell ref="A10:D10"/>
    <mergeCell ref="A1:E1"/>
    <mergeCell ref="A3:E3"/>
    <mergeCell ref="A7:E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M27"/>
  <sheetViews>
    <sheetView zoomScale="110" zoomScaleNormal="110" workbookViewId="0">
      <pane ySplit="2" topLeftCell="A3" activePane="bottomLeft" state="frozen"/>
      <selection pane="bottomLeft" activeCell="L1" sqref="L1:M1"/>
    </sheetView>
  </sheetViews>
  <sheetFormatPr defaultColWidth="9.33203125" defaultRowHeight="13.8" x14ac:dyDescent="0.25"/>
  <cols>
    <col min="1" max="1" width="10.109375" style="32" customWidth="1"/>
    <col min="2" max="2" width="79.44140625" style="23" customWidth="1"/>
    <col min="3" max="3" width="10.109375" style="32" customWidth="1"/>
    <col min="4" max="4" width="14.77734375" style="32" customWidth="1"/>
    <col min="5" max="5" width="15.44140625" style="32" customWidth="1"/>
    <col min="6" max="6" width="10.44140625" style="51" customWidth="1"/>
    <col min="7" max="7" width="14.33203125" style="51" customWidth="1"/>
    <col min="8" max="8" width="10.44140625" style="51" customWidth="1"/>
    <col min="9" max="9" width="15.33203125" style="52" customWidth="1"/>
    <col min="10" max="10" width="10.44140625" style="51" customWidth="1"/>
    <col min="11" max="11" width="14.6640625" style="51" customWidth="1"/>
    <col min="12" max="12" width="10.44140625" style="51" customWidth="1"/>
    <col min="13" max="13" width="14.6640625" style="51" customWidth="1"/>
    <col min="14" max="16384" width="9.33203125" style="23"/>
  </cols>
  <sheetData>
    <row r="1" spans="1:13" ht="31.5" customHeight="1" thickBot="1" x14ac:dyDescent="0.3">
      <c r="A1" s="117" t="s">
        <v>55</v>
      </c>
      <c r="B1" s="118" t="s">
        <v>49</v>
      </c>
      <c r="C1" s="22"/>
      <c r="D1" s="107" t="s">
        <v>52</v>
      </c>
      <c r="E1" s="108"/>
      <c r="F1" s="109" t="s">
        <v>70</v>
      </c>
      <c r="G1" s="110"/>
      <c r="H1" s="109" t="s">
        <v>71</v>
      </c>
      <c r="I1" s="110"/>
      <c r="J1" s="109" t="s">
        <v>72</v>
      </c>
      <c r="K1" s="110"/>
      <c r="L1" s="105" t="s">
        <v>73</v>
      </c>
      <c r="M1" s="106"/>
    </row>
    <row r="2" spans="1:13" ht="15.75" customHeight="1" x14ac:dyDescent="0.25">
      <c r="A2" s="117"/>
      <c r="B2" s="118"/>
      <c r="C2" s="24" t="s">
        <v>54</v>
      </c>
      <c r="D2" s="24" t="s">
        <v>79</v>
      </c>
      <c r="E2" s="34" t="s">
        <v>80</v>
      </c>
      <c r="F2" s="38" t="s">
        <v>53</v>
      </c>
      <c r="G2" s="39" t="s">
        <v>54</v>
      </c>
      <c r="H2" s="38" t="s">
        <v>53</v>
      </c>
      <c r="I2" s="39" t="s">
        <v>54</v>
      </c>
      <c r="J2" s="38" t="s">
        <v>53</v>
      </c>
      <c r="K2" s="39" t="s">
        <v>54</v>
      </c>
      <c r="L2" s="59" t="s">
        <v>53</v>
      </c>
      <c r="M2" s="60" t="s">
        <v>54</v>
      </c>
    </row>
    <row r="3" spans="1:13" ht="15.75" hidden="1" customHeight="1" x14ac:dyDescent="0.25">
      <c r="A3" s="111" t="s">
        <v>74</v>
      </c>
      <c r="B3" s="112"/>
      <c r="C3" s="24"/>
      <c r="D3" s="24"/>
      <c r="E3" s="34"/>
      <c r="F3" s="38"/>
      <c r="G3" s="53"/>
      <c r="H3" s="38"/>
      <c r="I3" s="39"/>
      <c r="J3" s="38"/>
      <c r="K3" s="39"/>
      <c r="L3" s="56"/>
      <c r="M3" s="57"/>
    </row>
    <row r="4" spans="1:13" hidden="1" x14ac:dyDescent="0.25">
      <c r="A4" s="25">
        <v>1</v>
      </c>
      <c r="B4" s="26" t="s">
        <v>61</v>
      </c>
      <c r="C4" s="27">
        <f>F4+H4+J4+L4</f>
        <v>8</v>
      </c>
      <c r="D4" s="28">
        <v>89833.33</v>
      </c>
      <c r="E4" s="37">
        <v>28791.58</v>
      </c>
      <c r="F4" s="40">
        <v>2</v>
      </c>
      <c r="G4" s="54">
        <f>F4*E4</f>
        <v>57583.16</v>
      </c>
      <c r="H4" s="40">
        <v>2</v>
      </c>
      <c r="I4" s="41">
        <f>H4*E4</f>
        <v>57583.16</v>
      </c>
      <c r="J4" s="40">
        <v>2</v>
      </c>
      <c r="K4" s="41">
        <f>J4*E4</f>
        <v>57583.16</v>
      </c>
      <c r="L4" s="40">
        <v>2</v>
      </c>
      <c r="M4" s="41">
        <f>L4*E4</f>
        <v>57583.16</v>
      </c>
    </row>
    <row r="5" spans="1:13" hidden="1" x14ac:dyDescent="0.25">
      <c r="A5" s="25">
        <f>A4+1</f>
        <v>2</v>
      </c>
      <c r="B5" s="26" t="s">
        <v>59</v>
      </c>
      <c r="C5" s="27">
        <f>F5+H5+J5+L5</f>
        <v>8</v>
      </c>
      <c r="D5" s="28">
        <v>89833.33</v>
      </c>
      <c r="E5" s="37">
        <v>28791.58</v>
      </c>
      <c r="F5" s="40">
        <v>2</v>
      </c>
      <c r="G5" s="54">
        <f>F5*E5</f>
        <v>57583.16</v>
      </c>
      <c r="H5" s="40">
        <v>2</v>
      </c>
      <c r="I5" s="41">
        <f>H5*E5</f>
        <v>57583.16</v>
      </c>
      <c r="J5" s="40">
        <v>2</v>
      </c>
      <c r="K5" s="41">
        <f>J5*E5</f>
        <v>57583.16</v>
      </c>
      <c r="L5" s="40">
        <v>2</v>
      </c>
      <c r="M5" s="41">
        <f>L5*E5</f>
        <v>57583.16</v>
      </c>
    </row>
    <row r="6" spans="1:13" hidden="1" x14ac:dyDescent="0.25">
      <c r="A6" s="25">
        <f t="shared" ref="A6" si="0">A5+1</f>
        <v>3</v>
      </c>
      <c r="B6" s="26" t="s">
        <v>62</v>
      </c>
      <c r="C6" s="27">
        <f>F6+H6+J6+L6</f>
        <v>8</v>
      </c>
      <c r="D6" s="28">
        <v>89833.33</v>
      </c>
      <c r="E6" s="37">
        <v>28791.58</v>
      </c>
      <c r="F6" s="40">
        <v>2</v>
      </c>
      <c r="G6" s="54">
        <f>F6*E6</f>
        <v>57583.16</v>
      </c>
      <c r="H6" s="40">
        <v>2</v>
      </c>
      <c r="I6" s="41">
        <f>H6*E6</f>
        <v>57583.16</v>
      </c>
      <c r="J6" s="40">
        <v>2</v>
      </c>
      <c r="K6" s="41">
        <f>J6*E6</f>
        <v>57583.16</v>
      </c>
      <c r="L6" s="40">
        <v>2</v>
      </c>
      <c r="M6" s="41">
        <f>L6*E6</f>
        <v>57583.16</v>
      </c>
    </row>
    <row r="7" spans="1:13" ht="15.75" hidden="1" customHeight="1" x14ac:dyDescent="0.25">
      <c r="A7" s="113" t="s">
        <v>76</v>
      </c>
      <c r="B7" s="114"/>
      <c r="C7" s="27"/>
      <c r="D7" s="28"/>
      <c r="E7" s="37"/>
      <c r="F7" s="40"/>
      <c r="G7" s="54"/>
      <c r="H7" s="40"/>
      <c r="I7" s="41"/>
      <c r="J7" s="40"/>
      <c r="K7" s="41"/>
      <c r="L7" s="40"/>
      <c r="M7" s="41"/>
    </row>
    <row r="8" spans="1:13" hidden="1" x14ac:dyDescent="0.25">
      <c r="A8" s="29">
        <v>4</v>
      </c>
      <c r="B8" s="26" t="s">
        <v>63</v>
      </c>
      <c r="C8" s="27">
        <f t="shared" ref="C8" si="1">F8+H8+J8+L8</f>
        <v>12</v>
      </c>
      <c r="D8" s="28">
        <v>74411</v>
      </c>
      <c r="E8" s="37">
        <v>72800</v>
      </c>
      <c r="F8" s="40">
        <v>3</v>
      </c>
      <c r="G8" s="54">
        <f>F8*E8</f>
        <v>218400</v>
      </c>
      <c r="H8" s="40">
        <v>3</v>
      </c>
      <c r="I8" s="41">
        <f>H8*E8</f>
        <v>218400</v>
      </c>
      <c r="J8" s="40">
        <v>3</v>
      </c>
      <c r="K8" s="41">
        <f>J8*E8</f>
        <v>218400</v>
      </c>
      <c r="L8" s="40">
        <v>3</v>
      </c>
      <c r="M8" s="41">
        <f>L8*E8</f>
        <v>218400</v>
      </c>
    </row>
    <row r="9" spans="1:13" ht="27.6" hidden="1" x14ac:dyDescent="0.25">
      <c r="A9" s="29">
        <v>5</v>
      </c>
      <c r="B9" s="26" t="s">
        <v>38</v>
      </c>
      <c r="C9" s="27">
        <f>F9+H9+J9+L9</f>
        <v>4</v>
      </c>
      <c r="D9" s="28">
        <v>33882</v>
      </c>
      <c r="E9" s="37">
        <v>24167</v>
      </c>
      <c r="F9" s="40">
        <v>1</v>
      </c>
      <c r="G9" s="54">
        <f>F9*E9</f>
        <v>24167</v>
      </c>
      <c r="H9" s="40">
        <v>1</v>
      </c>
      <c r="I9" s="41">
        <f>H9*E9</f>
        <v>24167</v>
      </c>
      <c r="J9" s="40">
        <v>1</v>
      </c>
      <c r="K9" s="41">
        <f>J9*E9</f>
        <v>24167</v>
      </c>
      <c r="L9" s="40">
        <v>1</v>
      </c>
      <c r="M9" s="41">
        <f>L9*E9</f>
        <v>24167</v>
      </c>
    </row>
    <row r="10" spans="1:13" ht="15.75" hidden="1" customHeight="1" x14ac:dyDescent="0.25">
      <c r="A10" s="115" t="s">
        <v>75</v>
      </c>
      <c r="B10" s="116"/>
      <c r="C10" s="27"/>
      <c r="D10" s="28"/>
      <c r="E10" s="37"/>
      <c r="F10" s="42"/>
      <c r="G10" s="54"/>
      <c r="H10" s="42"/>
      <c r="I10" s="41"/>
      <c r="J10" s="42"/>
      <c r="K10" s="41"/>
      <c r="L10" s="42"/>
      <c r="M10" s="41"/>
    </row>
    <row r="11" spans="1:13" ht="15.75" hidden="1" customHeight="1" x14ac:dyDescent="0.25">
      <c r="A11" s="29">
        <v>6</v>
      </c>
      <c r="B11" s="30" t="s">
        <v>56</v>
      </c>
      <c r="C11" s="91">
        <f t="shared" ref="C11:C24" si="2">F11+H11+J11+L11</f>
        <v>1</v>
      </c>
      <c r="D11" s="28">
        <v>74583.33</v>
      </c>
      <c r="E11" s="37">
        <v>69168.87</v>
      </c>
      <c r="F11" s="43">
        <v>1</v>
      </c>
      <c r="G11" s="54">
        <f t="shared" ref="G11:G24" si="3">F11*E11</f>
        <v>69168.87</v>
      </c>
      <c r="H11" s="43">
        <v>0</v>
      </c>
      <c r="I11" s="41">
        <f t="shared" ref="I11:I24" si="4">H11*E11</f>
        <v>0</v>
      </c>
      <c r="J11" s="44">
        <v>0</v>
      </c>
      <c r="K11" s="41">
        <f t="shared" ref="K11:K24" si="5">J11*E11</f>
        <v>0</v>
      </c>
      <c r="L11" s="44">
        <v>0</v>
      </c>
      <c r="M11" s="41">
        <f t="shared" ref="M11:M24" si="6">L11*E11</f>
        <v>0</v>
      </c>
    </row>
    <row r="12" spans="1:13" ht="27.6" x14ac:dyDescent="0.25">
      <c r="A12" s="25">
        <v>7</v>
      </c>
      <c r="B12" s="30" t="s">
        <v>68</v>
      </c>
      <c r="C12" s="91">
        <f t="shared" si="2"/>
        <v>2</v>
      </c>
      <c r="D12" s="28">
        <v>292966.67</v>
      </c>
      <c r="E12" s="37">
        <v>289040.92</v>
      </c>
      <c r="F12" s="43">
        <v>1</v>
      </c>
      <c r="G12" s="54">
        <f t="shared" si="3"/>
        <v>289040.92</v>
      </c>
      <c r="H12" s="43">
        <v>1</v>
      </c>
      <c r="I12" s="41">
        <f t="shared" si="4"/>
        <v>289040.92</v>
      </c>
      <c r="J12" s="44">
        <v>0</v>
      </c>
      <c r="K12" s="41">
        <f t="shared" si="5"/>
        <v>0</v>
      </c>
      <c r="L12" s="44">
        <v>0</v>
      </c>
      <c r="M12" s="41">
        <f t="shared" si="6"/>
        <v>0</v>
      </c>
    </row>
    <row r="13" spans="1:13" x14ac:dyDescent="0.25">
      <c r="A13" s="25">
        <v>8</v>
      </c>
      <c r="B13" s="31" t="s">
        <v>51</v>
      </c>
      <c r="C13" s="91">
        <f t="shared" si="2"/>
        <v>1</v>
      </c>
      <c r="D13" s="28">
        <v>381133.33</v>
      </c>
      <c r="E13" s="37">
        <v>376026.14</v>
      </c>
      <c r="F13" s="44">
        <v>0</v>
      </c>
      <c r="G13" s="54">
        <f t="shared" si="3"/>
        <v>0</v>
      </c>
      <c r="H13" s="44">
        <v>1</v>
      </c>
      <c r="I13" s="41">
        <f t="shared" si="4"/>
        <v>376026.14</v>
      </c>
      <c r="J13" s="44">
        <v>0</v>
      </c>
      <c r="K13" s="41">
        <f t="shared" si="5"/>
        <v>0</v>
      </c>
      <c r="L13" s="44">
        <v>0</v>
      </c>
      <c r="M13" s="41">
        <f t="shared" si="6"/>
        <v>0</v>
      </c>
    </row>
    <row r="14" spans="1:13" x14ac:dyDescent="0.25">
      <c r="A14" s="25">
        <v>9</v>
      </c>
      <c r="B14" s="31" t="s">
        <v>67</v>
      </c>
      <c r="C14" s="91">
        <f t="shared" si="2"/>
        <v>5</v>
      </c>
      <c r="D14" s="28">
        <v>192446.67</v>
      </c>
      <c r="E14" s="37">
        <v>189867.8</v>
      </c>
      <c r="F14" s="44">
        <v>1</v>
      </c>
      <c r="G14" s="54">
        <f t="shared" si="3"/>
        <v>189867.8</v>
      </c>
      <c r="H14" s="44">
        <v>1</v>
      </c>
      <c r="I14" s="41">
        <f t="shared" si="4"/>
        <v>189867.8</v>
      </c>
      <c r="J14" s="44">
        <v>2</v>
      </c>
      <c r="K14" s="41">
        <f t="shared" si="5"/>
        <v>379735.6</v>
      </c>
      <c r="L14" s="44">
        <v>1</v>
      </c>
      <c r="M14" s="41">
        <f t="shared" si="6"/>
        <v>189867.8</v>
      </c>
    </row>
    <row r="15" spans="1:13" ht="27.6" x14ac:dyDescent="0.25">
      <c r="A15" s="25">
        <v>10</v>
      </c>
      <c r="B15" s="30" t="s">
        <v>58</v>
      </c>
      <c r="C15" s="91">
        <f t="shared" si="2"/>
        <v>4</v>
      </c>
      <c r="D15" s="28">
        <v>68833.33</v>
      </c>
      <c r="E15" s="37">
        <v>67910.960000000006</v>
      </c>
      <c r="F15" s="44">
        <v>1</v>
      </c>
      <c r="G15" s="54">
        <f t="shared" si="3"/>
        <v>67910.960000000006</v>
      </c>
      <c r="H15" s="44">
        <v>2</v>
      </c>
      <c r="I15" s="41">
        <f t="shared" si="4"/>
        <v>135821.92000000001</v>
      </c>
      <c r="J15" s="44">
        <v>0</v>
      </c>
      <c r="K15" s="41">
        <f t="shared" si="5"/>
        <v>0</v>
      </c>
      <c r="L15" s="44">
        <v>1</v>
      </c>
      <c r="M15" s="41">
        <f t="shared" si="6"/>
        <v>67910.960000000006</v>
      </c>
    </row>
    <row r="16" spans="1:13" hidden="1" x14ac:dyDescent="0.25">
      <c r="A16" s="25">
        <v>11</v>
      </c>
      <c r="B16" s="31" t="s">
        <v>77</v>
      </c>
      <c r="C16" s="91">
        <f t="shared" si="2"/>
        <v>15</v>
      </c>
      <c r="D16" s="28">
        <v>21630</v>
      </c>
      <c r="E16" s="37">
        <v>10349.959999999999</v>
      </c>
      <c r="F16" s="44">
        <v>1</v>
      </c>
      <c r="G16" s="54">
        <f t="shared" si="3"/>
        <v>10349.959999999999</v>
      </c>
      <c r="H16" s="44">
        <v>1</v>
      </c>
      <c r="I16" s="41">
        <f t="shared" si="4"/>
        <v>10349.959999999999</v>
      </c>
      <c r="J16" s="44">
        <v>5</v>
      </c>
      <c r="K16" s="41">
        <f t="shared" si="5"/>
        <v>51749.799999999996</v>
      </c>
      <c r="L16" s="44">
        <v>8</v>
      </c>
      <c r="M16" s="41">
        <f t="shared" si="6"/>
        <v>82799.679999999993</v>
      </c>
    </row>
    <row r="17" spans="1:13" hidden="1" x14ac:dyDescent="0.25">
      <c r="A17" s="25">
        <v>12</v>
      </c>
      <c r="B17" s="31" t="s">
        <v>50</v>
      </c>
      <c r="C17" s="91">
        <f t="shared" si="2"/>
        <v>8</v>
      </c>
      <c r="D17" s="28">
        <v>73130</v>
      </c>
      <c r="E17" s="37">
        <v>34992.71</v>
      </c>
      <c r="F17" s="44">
        <v>1</v>
      </c>
      <c r="G17" s="54">
        <f t="shared" si="3"/>
        <v>34992.71</v>
      </c>
      <c r="H17" s="44">
        <v>1</v>
      </c>
      <c r="I17" s="41">
        <f t="shared" si="4"/>
        <v>34992.71</v>
      </c>
      <c r="J17" s="44">
        <v>4</v>
      </c>
      <c r="K17" s="41">
        <f t="shared" si="5"/>
        <v>139970.84</v>
      </c>
      <c r="L17" s="44">
        <v>2</v>
      </c>
      <c r="M17" s="41">
        <f t="shared" si="6"/>
        <v>69985.42</v>
      </c>
    </row>
    <row r="18" spans="1:13" hidden="1" x14ac:dyDescent="0.25">
      <c r="A18" s="25">
        <v>13</v>
      </c>
      <c r="B18" s="31" t="s">
        <v>66</v>
      </c>
      <c r="C18" s="91">
        <f t="shared" si="2"/>
        <v>10</v>
      </c>
      <c r="D18" s="28">
        <v>46350</v>
      </c>
      <c r="E18" s="37">
        <v>22178.47</v>
      </c>
      <c r="F18" s="44">
        <v>1</v>
      </c>
      <c r="G18" s="54">
        <f t="shared" si="3"/>
        <v>22178.47</v>
      </c>
      <c r="H18" s="44">
        <v>1</v>
      </c>
      <c r="I18" s="41">
        <f t="shared" si="4"/>
        <v>22178.47</v>
      </c>
      <c r="J18" s="44">
        <v>4</v>
      </c>
      <c r="K18" s="41">
        <f t="shared" si="5"/>
        <v>88713.88</v>
      </c>
      <c r="L18" s="44">
        <v>4</v>
      </c>
      <c r="M18" s="41">
        <f t="shared" si="6"/>
        <v>88713.88</v>
      </c>
    </row>
    <row r="19" spans="1:13" ht="15.6" hidden="1" x14ac:dyDescent="0.25">
      <c r="A19" s="25">
        <v>14</v>
      </c>
      <c r="B19" s="30" t="s">
        <v>60</v>
      </c>
      <c r="C19" s="91">
        <f t="shared" si="2"/>
        <v>1</v>
      </c>
      <c r="D19" s="28">
        <v>197371.67</v>
      </c>
      <c r="E19" s="58">
        <v>63717.91</v>
      </c>
      <c r="F19" s="44">
        <v>1</v>
      </c>
      <c r="G19" s="54">
        <f t="shared" si="3"/>
        <v>63717.91</v>
      </c>
      <c r="H19" s="44">
        <v>0</v>
      </c>
      <c r="I19" s="41">
        <f t="shared" si="4"/>
        <v>0</v>
      </c>
      <c r="J19" s="44">
        <v>0</v>
      </c>
      <c r="K19" s="41">
        <f t="shared" si="5"/>
        <v>0</v>
      </c>
      <c r="L19" s="44">
        <v>0</v>
      </c>
      <c r="M19" s="41">
        <f t="shared" si="6"/>
        <v>0</v>
      </c>
    </row>
    <row r="20" spans="1:13" hidden="1" x14ac:dyDescent="0.25">
      <c r="A20" s="25">
        <v>15</v>
      </c>
      <c r="B20" s="30" t="s">
        <v>41</v>
      </c>
      <c r="C20" s="91">
        <f t="shared" si="2"/>
        <v>14</v>
      </c>
      <c r="D20" s="28">
        <v>56650</v>
      </c>
      <c r="E20" s="37">
        <v>27107.03</v>
      </c>
      <c r="F20" s="44">
        <v>1</v>
      </c>
      <c r="G20" s="54">
        <f t="shared" si="3"/>
        <v>27107.03</v>
      </c>
      <c r="H20" s="44">
        <v>1</v>
      </c>
      <c r="I20" s="41">
        <f t="shared" si="4"/>
        <v>27107.03</v>
      </c>
      <c r="J20" s="44">
        <v>5</v>
      </c>
      <c r="K20" s="41">
        <f t="shared" si="5"/>
        <v>135535.15</v>
      </c>
      <c r="L20" s="44">
        <v>7</v>
      </c>
      <c r="M20" s="41">
        <f t="shared" si="6"/>
        <v>189749.21</v>
      </c>
    </row>
    <row r="21" spans="1:13" hidden="1" x14ac:dyDescent="0.25">
      <c r="A21" s="25">
        <v>16</v>
      </c>
      <c r="B21" s="30" t="s">
        <v>40</v>
      </c>
      <c r="C21" s="91">
        <f t="shared" si="2"/>
        <v>11</v>
      </c>
      <c r="D21" s="28">
        <v>20600</v>
      </c>
      <c r="E21" s="37">
        <v>9857.1</v>
      </c>
      <c r="F21" s="44">
        <v>1</v>
      </c>
      <c r="G21" s="54">
        <f t="shared" si="3"/>
        <v>9857.1</v>
      </c>
      <c r="H21" s="44">
        <v>1</v>
      </c>
      <c r="I21" s="41">
        <f t="shared" si="4"/>
        <v>9857.1</v>
      </c>
      <c r="J21" s="44">
        <v>5</v>
      </c>
      <c r="K21" s="41">
        <f t="shared" si="5"/>
        <v>49285.5</v>
      </c>
      <c r="L21" s="44">
        <v>4</v>
      </c>
      <c r="M21" s="41">
        <f t="shared" si="6"/>
        <v>39428.400000000001</v>
      </c>
    </row>
    <row r="22" spans="1:13" hidden="1" x14ac:dyDescent="0.25">
      <c r="A22" s="25">
        <v>17</v>
      </c>
      <c r="B22" s="30" t="s">
        <v>65</v>
      </c>
      <c r="C22" s="91">
        <f t="shared" si="2"/>
        <v>24</v>
      </c>
      <c r="D22" s="28">
        <v>10896.67</v>
      </c>
      <c r="E22" s="37">
        <v>7353.44</v>
      </c>
      <c r="F22" s="44">
        <v>8</v>
      </c>
      <c r="G22" s="54">
        <f t="shared" si="3"/>
        <v>58827.519999999997</v>
      </c>
      <c r="H22" s="44">
        <v>7</v>
      </c>
      <c r="I22" s="41">
        <f t="shared" si="4"/>
        <v>51474.079999999994</v>
      </c>
      <c r="J22" s="44">
        <v>2</v>
      </c>
      <c r="K22" s="41">
        <f t="shared" si="5"/>
        <v>14706.88</v>
      </c>
      <c r="L22" s="44">
        <v>7</v>
      </c>
      <c r="M22" s="41">
        <f t="shared" si="6"/>
        <v>51474.079999999994</v>
      </c>
    </row>
    <row r="23" spans="1:13" ht="15.6" hidden="1" x14ac:dyDescent="0.25">
      <c r="A23" s="25">
        <v>18</v>
      </c>
      <c r="B23" s="30" t="s">
        <v>57</v>
      </c>
      <c r="C23" s="91">
        <f t="shared" si="2"/>
        <v>3</v>
      </c>
      <c r="D23" s="28">
        <v>195193.33</v>
      </c>
      <c r="E23" s="58">
        <v>62559.46</v>
      </c>
      <c r="F23" s="44">
        <v>1</v>
      </c>
      <c r="G23" s="54">
        <f t="shared" si="3"/>
        <v>62559.46</v>
      </c>
      <c r="H23" s="44">
        <v>0</v>
      </c>
      <c r="I23" s="41">
        <f t="shared" si="4"/>
        <v>0</v>
      </c>
      <c r="J23" s="44">
        <v>1</v>
      </c>
      <c r="K23" s="41">
        <f t="shared" si="5"/>
        <v>62559.46</v>
      </c>
      <c r="L23" s="44">
        <v>1</v>
      </c>
      <c r="M23" s="41">
        <f t="shared" si="6"/>
        <v>62559.46</v>
      </c>
    </row>
    <row r="24" spans="1:13" hidden="1" x14ac:dyDescent="0.25">
      <c r="A24" s="25">
        <v>19</v>
      </c>
      <c r="B24" s="30" t="s">
        <v>64</v>
      </c>
      <c r="C24" s="91">
        <f t="shared" si="2"/>
        <v>2</v>
      </c>
      <c r="D24" s="28">
        <v>117666.67</v>
      </c>
      <c r="E24" s="37">
        <v>37712.17</v>
      </c>
      <c r="F24" s="44">
        <v>1</v>
      </c>
      <c r="G24" s="54">
        <f t="shared" si="3"/>
        <v>37712.17</v>
      </c>
      <c r="H24" s="44">
        <v>1</v>
      </c>
      <c r="I24" s="41">
        <f t="shared" si="4"/>
        <v>37712.17</v>
      </c>
      <c r="J24" s="44">
        <v>0</v>
      </c>
      <c r="K24" s="41">
        <f t="shared" si="5"/>
        <v>0</v>
      </c>
      <c r="L24" s="44">
        <v>0</v>
      </c>
      <c r="M24" s="41">
        <f t="shared" si="6"/>
        <v>0</v>
      </c>
    </row>
    <row r="25" spans="1:13" hidden="1" x14ac:dyDescent="0.25">
      <c r="C25" s="32">
        <f>SUM(C4:C24)</f>
        <v>141</v>
      </c>
      <c r="D25" s="33"/>
      <c r="E25" s="33"/>
      <c r="F25" s="45"/>
      <c r="G25" s="46">
        <f>SUM(G4:G24)</f>
        <v>1358607.3599999999</v>
      </c>
      <c r="H25" s="45"/>
      <c r="I25" s="46">
        <f>SUM(I4:I24)</f>
        <v>1599744.78</v>
      </c>
      <c r="J25" s="45"/>
      <c r="K25" s="46">
        <f>SUM(K4:K24)</f>
        <v>1337573.5899999999</v>
      </c>
      <c r="L25" s="45"/>
      <c r="M25" s="46">
        <f>SUM(M4:M24)</f>
        <v>1257805.3699999999</v>
      </c>
    </row>
    <row r="26" spans="1:13" hidden="1" x14ac:dyDescent="0.25">
      <c r="B26" s="36" t="s">
        <v>78</v>
      </c>
      <c r="C26" s="35"/>
      <c r="D26" s="35"/>
      <c r="E26" s="35"/>
      <c r="G26" s="48">
        <v>2217575.7599999998</v>
      </c>
      <c r="H26" s="47"/>
      <c r="I26" s="48">
        <v>2217575.7599999998</v>
      </c>
      <c r="J26" s="47"/>
      <c r="K26" s="48">
        <v>2217575.7599999998</v>
      </c>
      <c r="L26" s="47"/>
      <c r="M26" s="48">
        <v>2217575.7599999998</v>
      </c>
    </row>
    <row r="27" spans="1:13" ht="14.4" hidden="1" thickBot="1" x14ac:dyDescent="0.3">
      <c r="B27" s="36" t="s">
        <v>81</v>
      </c>
      <c r="D27" s="35"/>
      <c r="E27" s="35"/>
      <c r="F27" s="55"/>
      <c r="G27" s="50">
        <f>G26-G25</f>
        <v>858968.39999999991</v>
      </c>
      <c r="H27" s="49"/>
      <c r="I27" s="50">
        <f t="shared" ref="I27:M27" si="7">I26-I25</f>
        <v>617830.97999999975</v>
      </c>
      <c r="J27" s="49"/>
      <c r="K27" s="50">
        <f t="shared" si="7"/>
        <v>880002.16999999993</v>
      </c>
      <c r="L27" s="49"/>
      <c r="M27" s="50">
        <f t="shared" si="7"/>
        <v>959770.3899999999</v>
      </c>
    </row>
  </sheetData>
  <sheetProtection selectLockedCells="1" selectUnlockedCells="1"/>
  <autoFilter ref="A2:M27">
    <filterColumn colId="1">
      <filters>
        <filter val="Образовательный конструктор для практики блочного программирования с комплектом датчиков"/>
        <filter val="Образовательный набор для изучения многокомпонентных робототехнических систем и манипуляционных роботов"/>
        <filter val="Образовательный набор по механике, мехатронике и робототехнике"/>
        <filter val="Четырёхосевой  учебный робот-манипулятор с модульными сменными насадками"/>
      </filters>
    </filterColumn>
  </autoFilter>
  <mergeCells count="10">
    <mergeCell ref="A3:B3"/>
    <mergeCell ref="A7:B7"/>
    <mergeCell ref="A10:B10"/>
    <mergeCell ref="A1:A2"/>
    <mergeCell ref="B1:B2"/>
    <mergeCell ref="L1:M1"/>
    <mergeCell ref="D1:E1"/>
    <mergeCell ref="F1:G1"/>
    <mergeCell ref="H1:I1"/>
    <mergeCell ref="J1:K1"/>
  </mergeCells>
  <pageMargins left="0.25" right="0.25" top="0.75" bottom="0.75" header="0.3" footer="0.3"/>
  <pageSetup paperSize="9" scale="6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workbookViewId="0">
      <selection activeCell="E25" sqref="E25"/>
    </sheetView>
  </sheetViews>
  <sheetFormatPr defaultColWidth="15.6640625" defaultRowHeight="13.8" x14ac:dyDescent="0.25"/>
  <cols>
    <col min="1" max="1" width="15.6640625" style="32"/>
    <col min="2" max="2" width="36.77734375" style="23" customWidth="1"/>
    <col min="3" max="8" width="15.6640625" style="32"/>
    <col min="9" max="11" width="15.6640625" style="51"/>
    <col min="12" max="12" width="15.6640625" style="52"/>
    <col min="13" max="16" width="15.6640625" style="51"/>
    <col min="17" max="16384" width="15.6640625" style="23"/>
  </cols>
  <sheetData>
    <row r="1" spans="1:16" ht="31.5" customHeight="1" thickBot="1" x14ac:dyDescent="0.3">
      <c r="A1" s="121" t="s">
        <v>55</v>
      </c>
      <c r="B1" s="123" t="s">
        <v>49</v>
      </c>
      <c r="C1" s="72"/>
      <c r="D1" s="84"/>
      <c r="E1" s="84"/>
      <c r="F1" s="125" t="s">
        <v>52</v>
      </c>
      <c r="G1" s="126"/>
      <c r="H1" s="72"/>
      <c r="I1" s="109" t="s">
        <v>70</v>
      </c>
      <c r="J1" s="110"/>
      <c r="K1" s="109" t="s">
        <v>71</v>
      </c>
      <c r="L1" s="110"/>
      <c r="M1" s="109" t="s">
        <v>72</v>
      </c>
      <c r="N1" s="110"/>
      <c r="O1" s="105" t="s">
        <v>73</v>
      </c>
      <c r="P1" s="106"/>
    </row>
    <row r="2" spans="1:16" ht="15.75" customHeight="1" thickBot="1" x14ac:dyDescent="0.3">
      <c r="A2" s="122"/>
      <c r="B2" s="124"/>
      <c r="C2" s="71" t="s">
        <v>54</v>
      </c>
      <c r="D2" s="71" t="s">
        <v>82</v>
      </c>
      <c r="E2" s="71"/>
      <c r="F2" s="73" t="s">
        <v>79</v>
      </c>
      <c r="G2" s="74" t="s">
        <v>80</v>
      </c>
      <c r="H2" s="74"/>
      <c r="I2" s="67" t="s">
        <v>53</v>
      </c>
      <c r="J2" s="68" t="s">
        <v>54</v>
      </c>
      <c r="K2" s="67" t="s">
        <v>53</v>
      </c>
      <c r="L2" s="68" t="s">
        <v>54</v>
      </c>
      <c r="M2" s="67" t="s">
        <v>53</v>
      </c>
      <c r="N2" s="68" t="s">
        <v>54</v>
      </c>
      <c r="O2" s="69" t="s">
        <v>53</v>
      </c>
      <c r="P2" s="70" t="s">
        <v>54</v>
      </c>
    </row>
    <row r="3" spans="1:16" ht="15.75" customHeight="1" x14ac:dyDescent="0.25">
      <c r="A3" s="119" t="s">
        <v>74</v>
      </c>
      <c r="B3" s="120"/>
      <c r="C3" s="62"/>
      <c r="D3" s="62"/>
      <c r="E3" s="62"/>
      <c r="F3" s="62"/>
      <c r="G3" s="63"/>
      <c r="H3" s="63"/>
      <c r="I3" s="64"/>
      <c r="J3" s="65"/>
      <c r="K3" s="64"/>
      <c r="L3" s="66"/>
      <c r="M3" s="64"/>
      <c r="N3" s="66"/>
      <c r="O3" s="59"/>
      <c r="P3" s="60"/>
    </row>
    <row r="4" spans="1:16" ht="27.6" x14ac:dyDescent="0.25">
      <c r="A4" s="25">
        <v>1</v>
      </c>
      <c r="B4" s="26" t="s">
        <v>61</v>
      </c>
      <c r="C4" s="37">
        <f>I4+K4+M4+O4</f>
        <v>9</v>
      </c>
      <c r="D4" s="37">
        <f>F4*99.35/100</f>
        <v>27995.290074999997</v>
      </c>
      <c r="E4" s="37">
        <f>C4*D4</f>
        <v>251957.61067499997</v>
      </c>
      <c r="F4" s="37">
        <v>28178.45</v>
      </c>
      <c r="G4" s="37">
        <v>28791.58</v>
      </c>
      <c r="H4" s="37">
        <f>(G4/F4*100)-100</f>
        <v>2.1758826337147781</v>
      </c>
      <c r="I4" s="76">
        <v>0</v>
      </c>
      <c r="J4" s="77">
        <f>I4*F4</f>
        <v>0</v>
      </c>
      <c r="K4" s="76">
        <v>3</v>
      </c>
      <c r="L4" s="78">
        <f>K4*F4</f>
        <v>84535.35</v>
      </c>
      <c r="M4" s="76">
        <v>3</v>
      </c>
      <c r="N4" s="78">
        <f>M4*F4</f>
        <v>84535.35</v>
      </c>
      <c r="O4" s="76">
        <v>3</v>
      </c>
      <c r="P4" s="78">
        <f>O4*F4</f>
        <v>84535.35</v>
      </c>
    </row>
    <row r="5" spans="1:16" ht="27.6" x14ac:dyDescent="0.25">
      <c r="A5" s="25">
        <f>A4+1</f>
        <v>2</v>
      </c>
      <c r="B5" s="26" t="s">
        <v>59</v>
      </c>
      <c r="C5" s="37">
        <f>I5+K5+M5+O5</f>
        <v>9</v>
      </c>
      <c r="D5" s="37">
        <f t="shared" ref="D5:D15" si="0">F5*99.35/100</f>
        <v>27469.798119999999</v>
      </c>
      <c r="E5" s="37">
        <f t="shared" ref="E5:E14" si="1">C5*D5</f>
        <v>247228.18307999999</v>
      </c>
      <c r="F5" s="37">
        <v>27649.52</v>
      </c>
      <c r="G5" s="37">
        <v>28791.58</v>
      </c>
      <c r="H5" s="37">
        <f t="shared" ref="H5:H24" si="2">(G5/F5*100)-100</f>
        <v>4.1304876178682264</v>
      </c>
      <c r="I5" s="76">
        <v>0</v>
      </c>
      <c r="J5" s="77">
        <f t="shared" ref="J5:J24" si="3">I5*F5</f>
        <v>0</v>
      </c>
      <c r="K5" s="76">
        <v>3</v>
      </c>
      <c r="L5" s="78">
        <f t="shared" ref="L5:L24" si="4">K5*F5</f>
        <v>82948.56</v>
      </c>
      <c r="M5" s="76">
        <v>3</v>
      </c>
      <c r="N5" s="78">
        <f t="shared" ref="N5:N24" si="5">M5*F5</f>
        <v>82948.56</v>
      </c>
      <c r="O5" s="76">
        <v>3</v>
      </c>
      <c r="P5" s="78">
        <f t="shared" ref="P5:P24" si="6">O5*F5</f>
        <v>82948.56</v>
      </c>
    </row>
    <row r="6" spans="1:16" ht="27.6" x14ac:dyDescent="0.25">
      <c r="A6" s="25">
        <f t="shared" ref="A6" si="7">A5+1</f>
        <v>3</v>
      </c>
      <c r="B6" s="26" t="s">
        <v>62</v>
      </c>
      <c r="C6" s="37">
        <f>I6+K6+M6+O6</f>
        <v>9</v>
      </c>
      <c r="D6" s="37">
        <f t="shared" si="0"/>
        <v>23246.707799999996</v>
      </c>
      <c r="E6" s="37">
        <f t="shared" si="1"/>
        <v>209220.37019999998</v>
      </c>
      <c r="F6" s="37">
        <v>23398.799999999999</v>
      </c>
      <c r="G6" s="37">
        <v>28791.58</v>
      </c>
      <c r="H6" s="37">
        <f t="shared" si="2"/>
        <v>23.047250286339477</v>
      </c>
      <c r="I6" s="76">
        <v>0</v>
      </c>
      <c r="J6" s="77">
        <f t="shared" si="3"/>
        <v>0</v>
      </c>
      <c r="K6" s="76">
        <v>3</v>
      </c>
      <c r="L6" s="78">
        <f t="shared" si="4"/>
        <v>70196.399999999994</v>
      </c>
      <c r="M6" s="76">
        <v>3</v>
      </c>
      <c r="N6" s="78">
        <f t="shared" si="5"/>
        <v>70196.399999999994</v>
      </c>
      <c r="O6" s="76">
        <v>3</v>
      </c>
      <c r="P6" s="78">
        <f t="shared" si="6"/>
        <v>70196.399999999994</v>
      </c>
    </row>
    <row r="7" spans="1:16" ht="15.75" customHeight="1" x14ac:dyDescent="0.25">
      <c r="A7" s="113" t="s">
        <v>76</v>
      </c>
      <c r="B7" s="114"/>
      <c r="C7" s="37"/>
      <c r="D7" s="37">
        <f t="shared" si="0"/>
        <v>0</v>
      </c>
      <c r="E7" s="37">
        <f t="shared" si="1"/>
        <v>0</v>
      </c>
      <c r="F7" s="79"/>
      <c r="G7" s="37"/>
      <c r="H7" s="37"/>
      <c r="I7" s="76"/>
      <c r="J7" s="77">
        <f t="shared" si="3"/>
        <v>0</v>
      </c>
      <c r="K7" s="76"/>
      <c r="L7" s="78">
        <f t="shared" si="4"/>
        <v>0</v>
      </c>
      <c r="M7" s="76"/>
      <c r="N7" s="78">
        <f t="shared" si="5"/>
        <v>0</v>
      </c>
      <c r="O7" s="76"/>
      <c r="P7" s="78">
        <f t="shared" si="6"/>
        <v>0</v>
      </c>
    </row>
    <row r="8" spans="1:16" x14ac:dyDescent="0.25">
      <c r="A8" s="29">
        <v>4</v>
      </c>
      <c r="B8" s="26" t="s">
        <v>63</v>
      </c>
      <c r="C8" s="37">
        <f>I8+K8+M8+O8</f>
        <v>6</v>
      </c>
      <c r="D8" s="37">
        <f t="shared" si="0"/>
        <v>73927.328500000003</v>
      </c>
      <c r="E8" s="37">
        <f t="shared" si="1"/>
        <v>443563.97100000002</v>
      </c>
      <c r="F8" s="79">
        <v>74411</v>
      </c>
      <c r="G8" s="37">
        <v>72800</v>
      </c>
      <c r="H8" s="37">
        <f t="shared" si="2"/>
        <v>-2.165002486191554</v>
      </c>
      <c r="I8" s="76">
        <v>0</v>
      </c>
      <c r="J8" s="77">
        <f t="shared" si="3"/>
        <v>0</v>
      </c>
      <c r="K8" s="76">
        <v>0</v>
      </c>
      <c r="L8" s="78">
        <f t="shared" si="4"/>
        <v>0</v>
      </c>
      <c r="M8" s="76">
        <v>3</v>
      </c>
      <c r="N8" s="78">
        <f t="shared" si="5"/>
        <v>223233</v>
      </c>
      <c r="O8" s="76">
        <v>3</v>
      </c>
      <c r="P8" s="78">
        <f t="shared" si="6"/>
        <v>223233</v>
      </c>
    </row>
    <row r="9" spans="1:16" ht="27.6" x14ac:dyDescent="0.25">
      <c r="A9" s="29">
        <v>5</v>
      </c>
      <c r="B9" s="26" t="s">
        <v>38</v>
      </c>
      <c r="C9" s="37">
        <f>I9+K9+M9+O9</f>
        <v>6</v>
      </c>
      <c r="D9" s="37">
        <f t="shared" si="0"/>
        <v>33661.767</v>
      </c>
      <c r="E9" s="37">
        <f t="shared" si="1"/>
        <v>201970.60200000001</v>
      </c>
      <c r="F9" s="79">
        <v>33882</v>
      </c>
      <c r="G9" s="37">
        <v>24167</v>
      </c>
      <c r="H9" s="37">
        <f t="shared" si="2"/>
        <v>-28.673041733073617</v>
      </c>
      <c r="I9" s="76">
        <v>1</v>
      </c>
      <c r="J9" s="77">
        <f t="shared" si="3"/>
        <v>33882</v>
      </c>
      <c r="K9" s="76">
        <v>1</v>
      </c>
      <c r="L9" s="78">
        <f t="shared" si="4"/>
        <v>33882</v>
      </c>
      <c r="M9" s="76">
        <v>2</v>
      </c>
      <c r="N9" s="78">
        <f t="shared" si="5"/>
        <v>67764</v>
      </c>
      <c r="O9" s="76">
        <v>2</v>
      </c>
      <c r="P9" s="78">
        <f t="shared" si="6"/>
        <v>67764</v>
      </c>
    </row>
    <row r="10" spans="1:16" ht="15.75" customHeight="1" x14ac:dyDescent="0.25">
      <c r="A10" s="115" t="s">
        <v>75</v>
      </c>
      <c r="B10" s="116"/>
      <c r="C10" s="37"/>
      <c r="D10" s="37"/>
      <c r="E10" s="37"/>
      <c r="F10" s="79"/>
      <c r="G10" s="37"/>
      <c r="H10" s="37"/>
      <c r="I10" s="76"/>
      <c r="J10" s="77">
        <f t="shared" si="3"/>
        <v>0</v>
      </c>
      <c r="K10" s="76"/>
      <c r="L10" s="78">
        <f t="shared" si="4"/>
        <v>0</v>
      </c>
      <c r="M10" s="76"/>
      <c r="N10" s="78">
        <f t="shared" si="5"/>
        <v>0</v>
      </c>
      <c r="O10" s="76"/>
      <c r="P10" s="78">
        <f t="shared" si="6"/>
        <v>0</v>
      </c>
    </row>
    <row r="11" spans="1:16" ht="15.75" hidden="1" customHeight="1" x14ac:dyDescent="0.25">
      <c r="A11" s="29">
        <v>6</v>
      </c>
      <c r="B11" s="30" t="s">
        <v>56</v>
      </c>
      <c r="C11" s="37">
        <f t="shared" ref="C11:C24" si="8">I11+K11+M11+O11</f>
        <v>0</v>
      </c>
      <c r="D11" s="37">
        <f t="shared" si="0"/>
        <v>74098.538354999997</v>
      </c>
      <c r="E11" s="37">
        <f t="shared" si="1"/>
        <v>0</v>
      </c>
      <c r="F11" s="79">
        <v>74583.33</v>
      </c>
      <c r="G11" s="37">
        <v>69168.87</v>
      </c>
      <c r="H11" s="37">
        <f t="shared" si="2"/>
        <v>-7.2596114976362713</v>
      </c>
      <c r="I11" s="80">
        <v>0</v>
      </c>
      <c r="J11" s="77">
        <f t="shared" si="3"/>
        <v>0</v>
      </c>
      <c r="K11" s="80">
        <v>0</v>
      </c>
      <c r="L11" s="78">
        <f t="shared" si="4"/>
        <v>0</v>
      </c>
      <c r="M11" s="81">
        <v>0</v>
      </c>
      <c r="N11" s="78">
        <f t="shared" si="5"/>
        <v>0</v>
      </c>
      <c r="O11" s="81">
        <v>0</v>
      </c>
      <c r="P11" s="78">
        <f t="shared" si="6"/>
        <v>0</v>
      </c>
    </row>
    <row r="12" spans="1:16" ht="41.4" x14ac:dyDescent="0.25">
      <c r="A12" s="25">
        <v>7</v>
      </c>
      <c r="B12" s="30" t="s">
        <v>68</v>
      </c>
      <c r="C12" s="37">
        <f t="shared" si="8"/>
        <v>2</v>
      </c>
      <c r="D12" s="37">
        <f t="shared" si="0"/>
        <v>291062.38664499996</v>
      </c>
      <c r="E12" s="37">
        <f t="shared" si="1"/>
        <v>582124.77328999992</v>
      </c>
      <c r="F12" s="79">
        <v>292966.67</v>
      </c>
      <c r="G12" s="37">
        <v>289040.92</v>
      </c>
      <c r="H12" s="37">
        <f t="shared" si="2"/>
        <v>-1.3399988469678163</v>
      </c>
      <c r="I12" s="80">
        <v>0</v>
      </c>
      <c r="J12" s="77">
        <f t="shared" si="3"/>
        <v>0</v>
      </c>
      <c r="K12" s="80">
        <v>0</v>
      </c>
      <c r="L12" s="78">
        <f t="shared" si="4"/>
        <v>0</v>
      </c>
      <c r="M12" s="81">
        <v>1</v>
      </c>
      <c r="N12" s="78">
        <f t="shared" si="5"/>
        <v>292966.67</v>
      </c>
      <c r="O12" s="81">
        <v>1</v>
      </c>
      <c r="P12" s="78">
        <f t="shared" si="6"/>
        <v>292966.67</v>
      </c>
    </row>
    <row r="13" spans="1:16" ht="41.4" hidden="1" x14ac:dyDescent="0.25">
      <c r="A13" s="25">
        <v>8</v>
      </c>
      <c r="B13" s="31" t="s">
        <v>51</v>
      </c>
      <c r="C13" s="37">
        <f t="shared" si="8"/>
        <v>0</v>
      </c>
      <c r="D13" s="37">
        <f t="shared" si="0"/>
        <v>378655.96335500001</v>
      </c>
      <c r="E13" s="37">
        <f t="shared" si="1"/>
        <v>0</v>
      </c>
      <c r="F13" s="79">
        <v>381133.33</v>
      </c>
      <c r="G13" s="37">
        <v>376026.14</v>
      </c>
      <c r="H13" s="37">
        <f t="shared" si="2"/>
        <v>-1.3400008863040114</v>
      </c>
      <c r="I13" s="81">
        <v>0</v>
      </c>
      <c r="J13" s="77">
        <f t="shared" si="3"/>
        <v>0</v>
      </c>
      <c r="K13" s="81">
        <v>0</v>
      </c>
      <c r="L13" s="78">
        <f t="shared" si="4"/>
        <v>0</v>
      </c>
      <c r="M13" s="81">
        <v>0</v>
      </c>
      <c r="N13" s="78">
        <f t="shared" si="5"/>
        <v>0</v>
      </c>
      <c r="O13" s="81">
        <v>0</v>
      </c>
      <c r="P13" s="78">
        <f t="shared" si="6"/>
        <v>0</v>
      </c>
    </row>
    <row r="14" spans="1:16" ht="27.6" x14ac:dyDescent="0.25">
      <c r="A14" s="25">
        <v>9</v>
      </c>
      <c r="B14" s="31" t="s">
        <v>67</v>
      </c>
      <c r="C14" s="37">
        <f t="shared" si="8"/>
        <v>4</v>
      </c>
      <c r="D14" s="37">
        <f t="shared" si="0"/>
        <v>191195.76664500003</v>
      </c>
      <c r="E14" s="37">
        <f t="shared" si="1"/>
        <v>764783.0665800001</v>
      </c>
      <c r="F14" s="79">
        <v>192446.67</v>
      </c>
      <c r="G14" s="37">
        <v>189867.8</v>
      </c>
      <c r="H14" s="37">
        <f t="shared" si="2"/>
        <v>-1.3400439716623964</v>
      </c>
      <c r="I14" s="81">
        <v>1</v>
      </c>
      <c r="J14" s="77">
        <f t="shared" si="3"/>
        <v>192446.67</v>
      </c>
      <c r="K14" s="81">
        <v>1</v>
      </c>
      <c r="L14" s="78">
        <f t="shared" si="4"/>
        <v>192446.67</v>
      </c>
      <c r="M14" s="81">
        <v>1</v>
      </c>
      <c r="N14" s="78">
        <f t="shared" si="5"/>
        <v>192446.67</v>
      </c>
      <c r="O14" s="81">
        <v>1</v>
      </c>
      <c r="P14" s="78">
        <f t="shared" si="6"/>
        <v>192446.67</v>
      </c>
    </row>
    <row r="15" spans="1:16" ht="41.4" x14ac:dyDescent="0.25">
      <c r="A15" s="25">
        <v>10</v>
      </c>
      <c r="B15" s="30" t="s">
        <v>58</v>
      </c>
      <c r="C15" s="37">
        <f t="shared" si="8"/>
        <v>9</v>
      </c>
      <c r="D15" s="37">
        <f t="shared" si="0"/>
        <v>68385.913354999997</v>
      </c>
      <c r="E15" s="37">
        <f>C15*D15</f>
        <v>615473.22019499994</v>
      </c>
      <c r="F15" s="79">
        <v>68833.33</v>
      </c>
      <c r="G15" s="37">
        <v>67910.960000000006</v>
      </c>
      <c r="H15" s="37">
        <f>(G15/F15*100)-100</f>
        <v>-1.3400049075062839</v>
      </c>
      <c r="I15" s="81">
        <v>2</v>
      </c>
      <c r="J15" s="77">
        <f t="shared" si="3"/>
        <v>137666.66</v>
      </c>
      <c r="K15" s="81">
        <v>2</v>
      </c>
      <c r="L15" s="78">
        <f t="shared" si="4"/>
        <v>137666.66</v>
      </c>
      <c r="M15" s="81">
        <v>3</v>
      </c>
      <c r="N15" s="78">
        <f t="shared" si="5"/>
        <v>206499.99</v>
      </c>
      <c r="O15" s="81">
        <v>2</v>
      </c>
      <c r="P15" s="78">
        <f t="shared" si="6"/>
        <v>137666.66</v>
      </c>
    </row>
    <row r="16" spans="1:16" ht="41.4" hidden="1" x14ac:dyDescent="0.25">
      <c r="A16" s="25">
        <v>11</v>
      </c>
      <c r="B16" s="31" t="s">
        <v>77</v>
      </c>
      <c r="C16" s="75">
        <f t="shared" si="8"/>
        <v>0</v>
      </c>
      <c r="D16" s="75"/>
      <c r="E16" s="75"/>
      <c r="F16" s="79">
        <v>21630</v>
      </c>
      <c r="G16" s="37">
        <v>10349.959999999999</v>
      </c>
      <c r="H16" s="37">
        <f t="shared" si="2"/>
        <v>-52.149976883957471</v>
      </c>
      <c r="I16" s="81">
        <v>0</v>
      </c>
      <c r="J16" s="77">
        <f t="shared" si="3"/>
        <v>0</v>
      </c>
      <c r="K16" s="81">
        <v>0</v>
      </c>
      <c r="L16" s="78">
        <f t="shared" si="4"/>
        <v>0</v>
      </c>
      <c r="M16" s="81">
        <v>0</v>
      </c>
      <c r="N16" s="78">
        <f t="shared" si="5"/>
        <v>0</v>
      </c>
      <c r="O16" s="81">
        <v>0</v>
      </c>
      <c r="P16" s="78">
        <f t="shared" si="6"/>
        <v>0</v>
      </c>
    </row>
    <row r="17" spans="1:16" ht="27.6" hidden="1" x14ac:dyDescent="0.25">
      <c r="A17" s="25">
        <v>12</v>
      </c>
      <c r="B17" s="31" t="s">
        <v>50</v>
      </c>
      <c r="C17" s="75">
        <f t="shared" si="8"/>
        <v>0</v>
      </c>
      <c r="D17" s="75"/>
      <c r="E17" s="75"/>
      <c r="F17" s="79">
        <v>73130</v>
      </c>
      <c r="G17" s="37">
        <v>34992.71</v>
      </c>
      <c r="H17" s="37">
        <f t="shared" si="2"/>
        <v>-52.14999316286066</v>
      </c>
      <c r="I17" s="81">
        <v>0</v>
      </c>
      <c r="J17" s="77">
        <f t="shared" si="3"/>
        <v>0</v>
      </c>
      <c r="K17" s="81">
        <v>0</v>
      </c>
      <c r="L17" s="78">
        <f t="shared" si="4"/>
        <v>0</v>
      </c>
      <c r="M17" s="81">
        <v>0</v>
      </c>
      <c r="N17" s="78">
        <f t="shared" si="5"/>
        <v>0</v>
      </c>
      <c r="O17" s="81">
        <v>0</v>
      </c>
      <c r="P17" s="78">
        <f t="shared" si="6"/>
        <v>0</v>
      </c>
    </row>
    <row r="18" spans="1:16" ht="27.6" hidden="1" x14ac:dyDescent="0.25">
      <c r="A18" s="25">
        <v>13</v>
      </c>
      <c r="B18" s="31" t="s">
        <v>66</v>
      </c>
      <c r="C18" s="75">
        <f t="shared" si="8"/>
        <v>0</v>
      </c>
      <c r="D18" s="75"/>
      <c r="E18" s="75"/>
      <c r="F18" s="79">
        <v>46350</v>
      </c>
      <c r="G18" s="37">
        <v>22178.47</v>
      </c>
      <c r="H18" s="37">
        <f t="shared" si="2"/>
        <v>-52.150010787486508</v>
      </c>
      <c r="I18" s="81">
        <v>0</v>
      </c>
      <c r="J18" s="77">
        <f t="shared" si="3"/>
        <v>0</v>
      </c>
      <c r="K18" s="81">
        <v>0</v>
      </c>
      <c r="L18" s="78">
        <f t="shared" si="4"/>
        <v>0</v>
      </c>
      <c r="M18" s="81">
        <v>0</v>
      </c>
      <c r="N18" s="78">
        <f t="shared" si="5"/>
        <v>0</v>
      </c>
      <c r="O18" s="81">
        <v>0</v>
      </c>
      <c r="P18" s="78">
        <f t="shared" si="6"/>
        <v>0</v>
      </c>
    </row>
    <row r="19" spans="1:16" ht="27.6" hidden="1" x14ac:dyDescent="0.25">
      <c r="A19" s="25">
        <v>14</v>
      </c>
      <c r="B19" s="30" t="s">
        <v>60</v>
      </c>
      <c r="C19" s="75">
        <f t="shared" si="8"/>
        <v>0</v>
      </c>
      <c r="D19" s="75"/>
      <c r="E19" s="75"/>
      <c r="F19" s="79">
        <v>197371.67</v>
      </c>
      <c r="G19" s="58">
        <v>63717.91</v>
      </c>
      <c r="H19" s="37">
        <f t="shared" si="2"/>
        <v>-67.716790358008325</v>
      </c>
      <c r="I19" s="81">
        <v>0</v>
      </c>
      <c r="J19" s="77">
        <f t="shared" si="3"/>
        <v>0</v>
      </c>
      <c r="K19" s="81">
        <v>0</v>
      </c>
      <c r="L19" s="78">
        <f t="shared" si="4"/>
        <v>0</v>
      </c>
      <c r="M19" s="81">
        <v>0</v>
      </c>
      <c r="N19" s="78">
        <f t="shared" si="5"/>
        <v>0</v>
      </c>
      <c r="O19" s="81">
        <v>0</v>
      </c>
      <c r="P19" s="78">
        <f t="shared" si="6"/>
        <v>0</v>
      </c>
    </row>
    <row r="20" spans="1:16" hidden="1" x14ac:dyDescent="0.25">
      <c r="A20" s="25">
        <v>15</v>
      </c>
      <c r="B20" s="30" t="s">
        <v>41</v>
      </c>
      <c r="C20" s="75">
        <f t="shared" si="8"/>
        <v>0</v>
      </c>
      <c r="D20" s="75"/>
      <c r="E20" s="75"/>
      <c r="F20" s="79">
        <v>56650</v>
      </c>
      <c r="G20" s="37">
        <v>27107.03</v>
      </c>
      <c r="H20" s="37">
        <f t="shared" si="2"/>
        <v>-52.149991173874675</v>
      </c>
      <c r="I20" s="81">
        <v>0</v>
      </c>
      <c r="J20" s="77">
        <f t="shared" si="3"/>
        <v>0</v>
      </c>
      <c r="K20" s="81">
        <v>0</v>
      </c>
      <c r="L20" s="78">
        <f t="shared" si="4"/>
        <v>0</v>
      </c>
      <c r="M20" s="81">
        <v>0</v>
      </c>
      <c r="N20" s="78">
        <f t="shared" si="5"/>
        <v>0</v>
      </c>
      <c r="O20" s="81">
        <v>0</v>
      </c>
      <c r="P20" s="78">
        <f t="shared" si="6"/>
        <v>0</v>
      </c>
    </row>
    <row r="21" spans="1:16" hidden="1" x14ac:dyDescent="0.25">
      <c r="A21" s="25">
        <v>16</v>
      </c>
      <c r="B21" s="30" t="s">
        <v>40</v>
      </c>
      <c r="C21" s="75">
        <f t="shared" si="8"/>
        <v>0</v>
      </c>
      <c r="D21" s="75"/>
      <c r="E21" s="75"/>
      <c r="F21" s="79">
        <v>20600</v>
      </c>
      <c r="G21" s="37">
        <v>9857.1</v>
      </c>
      <c r="H21" s="37">
        <f t="shared" si="2"/>
        <v>-52.15</v>
      </c>
      <c r="I21" s="81">
        <v>0</v>
      </c>
      <c r="J21" s="77">
        <f t="shared" si="3"/>
        <v>0</v>
      </c>
      <c r="K21" s="81">
        <v>0</v>
      </c>
      <c r="L21" s="78">
        <f t="shared" si="4"/>
        <v>0</v>
      </c>
      <c r="M21" s="81">
        <v>0</v>
      </c>
      <c r="N21" s="78">
        <f t="shared" si="5"/>
        <v>0</v>
      </c>
      <c r="O21" s="81">
        <v>0</v>
      </c>
      <c r="P21" s="78">
        <f t="shared" si="6"/>
        <v>0</v>
      </c>
    </row>
    <row r="22" spans="1:16" hidden="1" x14ac:dyDescent="0.25">
      <c r="A22" s="25">
        <v>17</v>
      </c>
      <c r="B22" s="30" t="s">
        <v>65</v>
      </c>
      <c r="C22" s="75">
        <f t="shared" si="8"/>
        <v>0</v>
      </c>
      <c r="D22" s="75"/>
      <c r="E22" s="75"/>
      <c r="F22" s="79">
        <v>10896.67</v>
      </c>
      <c r="G22" s="37">
        <v>7353.44</v>
      </c>
      <c r="H22" s="37">
        <f t="shared" si="2"/>
        <v>-32.516631227705346</v>
      </c>
      <c r="I22" s="81">
        <v>0</v>
      </c>
      <c r="J22" s="77">
        <f t="shared" si="3"/>
        <v>0</v>
      </c>
      <c r="K22" s="81">
        <v>0</v>
      </c>
      <c r="L22" s="78">
        <f t="shared" si="4"/>
        <v>0</v>
      </c>
      <c r="M22" s="81">
        <v>0</v>
      </c>
      <c r="N22" s="78">
        <f t="shared" si="5"/>
        <v>0</v>
      </c>
      <c r="O22" s="81">
        <v>0</v>
      </c>
      <c r="P22" s="78">
        <f t="shared" si="6"/>
        <v>0</v>
      </c>
    </row>
    <row r="23" spans="1:16" hidden="1" x14ac:dyDescent="0.25">
      <c r="A23" s="25">
        <v>18</v>
      </c>
      <c r="B23" s="30" t="s">
        <v>57</v>
      </c>
      <c r="C23" s="75">
        <f t="shared" si="8"/>
        <v>0</v>
      </c>
      <c r="D23" s="75"/>
      <c r="E23" s="75"/>
      <c r="F23" s="79">
        <v>195193.33</v>
      </c>
      <c r="G23" s="37">
        <v>62559.46</v>
      </c>
      <c r="H23" s="37">
        <f t="shared" si="2"/>
        <v>-67.950001160388013</v>
      </c>
      <c r="I23" s="81">
        <v>0</v>
      </c>
      <c r="J23" s="77">
        <f t="shared" si="3"/>
        <v>0</v>
      </c>
      <c r="K23" s="81">
        <v>0</v>
      </c>
      <c r="L23" s="78">
        <f t="shared" si="4"/>
        <v>0</v>
      </c>
      <c r="M23" s="81">
        <v>0</v>
      </c>
      <c r="N23" s="78">
        <f t="shared" si="5"/>
        <v>0</v>
      </c>
      <c r="O23" s="81">
        <v>0</v>
      </c>
      <c r="P23" s="78">
        <f t="shared" si="6"/>
        <v>0</v>
      </c>
    </row>
    <row r="24" spans="1:16" ht="27.6" hidden="1" x14ac:dyDescent="0.25">
      <c r="A24" s="25">
        <v>19</v>
      </c>
      <c r="B24" s="30" t="s">
        <v>64</v>
      </c>
      <c r="C24" s="75">
        <f t="shared" si="8"/>
        <v>0</v>
      </c>
      <c r="D24" s="75"/>
      <c r="E24" s="75"/>
      <c r="F24" s="79">
        <v>117666.67</v>
      </c>
      <c r="G24" s="37">
        <v>37712.17</v>
      </c>
      <c r="H24" s="37">
        <f t="shared" si="2"/>
        <v>-67.94999807507088</v>
      </c>
      <c r="I24" s="81">
        <v>0</v>
      </c>
      <c r="J24" s="77">
        <f t="shared" si="3"/>
        <v>0</v>
      </c>
      <c r="K24" s="81">
        <v>0</v>
      </c>
      <c r="L24" s="78">
        <f t="shared" si="4"/>
        <v>0</v>
      </c>
      <c r="M24" s="81">
        <v>0</v>
      </c>
      <c r="N24" s="78">
        <f t="shared" si="5"/>
        <v>0</v>
      </c>
      <c r="O24" s="81">
        <v>0</v>
      </c>
      <c r="P24" s="78">
        <f t="shared" si="6"/>
        <v>0</v>
      </c>
    </row>
    <row r="25" spans="1:16" x14ac:dyDescent="0.25">
      <c r="C25" s="82">
        <f>SUM(C4:C24)</f>
        <v>54</v>
      </c>
      <c r="D25" s="82"/>
      <c r="E25" s="82"/>
      <c r="F25" s="61"/>
      <c r="G25" s="61"/>
      <c r="H25" s="61"/>
      <c r="I25" s="47"/>
      <c r="J25" s="48">
        <f>SUM(J4:J24)</f>
        <v>363995.33</v>
      </c>
      <c r="K25" s="47"/>
      <c r="L25" s="48">
        <f>SUM(L4:L24)</f>
        <v>601675.64</v>
      </c>
      <c r="M25" s="47"/>
      <c r="N25" s="48">
        <f>SUM(N4:N24)</f>
        <v>1220590.6400000001</v>
      </c>
      <c r="O25" s="47"/>
      <c r="P25" s="48">
        <f>SUM(P4:P24)</f>
        <v>1151757.31</v>
      </c>
    </row>
    <row r="26" spans="1:16" x14ac:dyDescent="0.25">
      <c r="B26" s="36" t="s">
        <v>78</v>
      </c>
      <c r="C26" s="35"/>
      <c r="D26" s="35"/>
      <c r="E26" s="35">
        <f>SUM(E4:E25)</f>
        <v>3316321.7970200004</v>
      </c>
      <c r="F26" s="35"/>
      <c r="G26" s="61">
        <v>3316569.17</v>
      </c>
      <c r="H26" s="61"/>
      <c r="J26" s="48"/>
      <c r="K26" s="47"/>
      <c r="L26" s="48"/>
      <c r="M26" s="47"/>
      <c r="N26" s="48"/>
      <c r="O26" s="47"/>
      <c r="P26" s="48"/>
    </row>
    <row r="27" spans="1:16" ht="14.4" thickBot="1" x14ac:dyDescent="0.3">
      <c r="B27" s="36" t="s">
        <v>81</v>
      </c>
      <c r="E27" s="33">
        <f>G26-E26</f>
        <v>247.37297999951988</v>
      </c>
      <c r="F27" s="35"/>
      <c r="G27" s="35">
        <f>G26-J25-L25-N25-P25</f>
        <v>-21449.750000000466</v>
      </c>
      <c r="H27" s="35"/>
      <c r="I27" s="55"/>
      <c r="J27" s="50"/>
      <c r="K27" s="49"/>
      <c r="L27" s="50"/>
      <c r="M27" s="49"/>
      <c r="N27" s="50"/>
      <c r="O27" s="49"/>
      <c r="P27" s="50"/>
    </row>
    <row r="29" spans="1:16" x14ac:dyDescent="0.25">
      <c r="G29" s="32">
        <v>21449.75</v>
      </c>
      <c r="H29" s="83">
        <f>(G29/G26*100)-100</f>
        <v>-99.353254857639527</v>
      </c>
    </row>
  </sheetData>
  <autoFilter ref="A3:P27">
    <filterColumn colId="0" showButton="0"/>
  </autoFilter>
  <mergeCells count="10">
    <mergeCell ref="O1:P1"/>
    <mergeCell ref="A3:B3"/>
    <mergeCell ref="A7:B7"/>
    <mergeCell ref="A10:B10"/>
    <mergeCell ref="A1:A2"/>
    <mergeCell ref="B1:B2"/>
    <mergeCell ref="F1:G1"/>
    <mergeCell ref="I1:J1"/>
    <mergeCell ref="K1:L1"/>
    <mergeCell ref="M1:N1"/>
  </mergeCells>
  <pageMargins left="0.7" right="0.7" top="0.75" bottom="0.75" header="0.3" footer="0.3"/>
  <pageSetup paperSize="9" scale="5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E13" sqref="E13"/>
    </sheetView>
  </sheetViews>
  <sheetFormatPr defaultRowHeight="13.8" x14ac:dyDescent="0.25"/>
  <cols>
    <col min="1" max="1" width="15.6640625" style="32"/>
    <col min="2" max="2" width="36.77734375" style="23" customWidth="1"/>
    <col min="3" max="3" width="15.6640625" style="32"/>
    <col min="4" max="4" width="21.6640625" style="32" bestFit="1" customWidth="1"/>
    <col min="5" max="5" width="24.6640625" customWidth="1"/>
  </cols>
  <sheetData>
    <row r="1" spans="1:5" ht="67.5" customHeight="1" x14ac:dyDescent="0.25">
      <c r="A1" s="121" t="s">
        <v>55</v>
      </c>
      <c r="B1" s="123" t="s">
        <v>49</v>
      </c>
      <c r="C1" s="133" t="s">
        <v>85</v>
      </c>
      <c r="D1" s="127" t="s">
        <v>83</v>
      </c>
      <c r="E1" s="129" t="s">
        <v>84</v>
      </c>
    </row>
    <row r="2" spans="1:5" ht="15.75" customHeight="1" thickBot="1" x14ac:dyDescent="0.3">
      <c r="A2" s="122"/>
      <c r="B2" s="124"/>
      <c r="C2" s="134"/>
      <c r="D2" s="128"/>
      <c r="E2" s="130"/>
    </row>
    <row r="3" spans="1:5" ht="27.6" x14ac:dyDescent="0.25">
      <c r="A3" s="85">
        <v>1</v>
      </c>
      <c r="B3" s="86" t="s">
        <v>61</v>
      </c>
      <c r="C3" s="87">
        <v>9</v>
      </c>
      <c r="D3" s="87">
        <v>27995.29</v>
      </c>
      <c r="E3" s="87">
        <f>C3*D3</f>
        <v>251957.61000000002</v>
      </c>
    </row>
    <row r="4" spans="1:5" ht="27.6" x14ac:dyDescent="0.25">
      <c r="A4" s="25">
        <f>A3+1</f>
        <v>2</v>
      </c>
      <c r="B4" s="86" t="s">
        <v>59</v>
      </c>
      <c r="C4" s="79">
        <v>9</v>
      </c>
      <c r="D4" s="79">
        <v>27469.8</v>
      </c>
      <c r="E4" s="79">
        <f t="shared" ref="E4:E10" si="0">C4*D4</f>
        <v>247228.19999999998</v>
      </c>
    </row>
    <row r="5" spans="1:5" ht="27.6" x14ac:dyDescent="0.25">
      <c r="A5" s="25">
        <f t="shared" ref="A5" si="1">A4+1</f>
        <v>3</v>
      </c>
      <c r="B5" s="86" t="s">
        <v>62</v>
      </c>
      <c r="C5" s="79">
        <v>9</v>
      </c>
      <c r="D5" s="79">
        <v>23246.71</v>
      </c>
      <c r="E5" s="79">
        <f t="shared" si="0"/>
        <v>209220.38999999998</v>
      </c>
    </row>
    <row r="6" spans="1:5" x14ac:dyDescent="0.25">
      <c r="A6" s="25">
        <v>4</v>
      </c>
      <c r="B6" s="86" t="s">
        <v>63</v>
      </c>
      <c r="C6" s="79">
        <v>6</v>
      </c>
      <c r="D6" s="79">
        <v>73927.33</v>
      </c>
      <c r="E6" s="79">
        <f t="shared" si="0"/>
        <v>443563.98</v>
      </c>
    </row>
    <row r="7" spans="1:5" ht="51.75" customHeight="1" x14ac:dyDescent="0.25">
      <c r="A7" s="25">
        <v>5</v>
      </c>
      <c r="B7" s="86" t="s">
        <v>38</v>
      </c>
      <c r="C7" s="79">
        <v>6</v>
      </c>
      <c r="D7" s="79">
        <v>33661.769999999997</v>
      </c>
      <c r="E7" s="79">
        <f t="shared" si="0"/>
        <v>201970.62</v>
      </c>
    </row>
    <row r="8" spans="1:5" ht="41.4" x14ac:dyDescent="0.25">
      <c r="A8" s="25">
        <v>7</v>
      </c>
      <c r="B8" s="86" t="s">
        <v>68</v>
      </c>
      <c r="C8" s="79">
        <v>2</v>
      </c>
      <c r="D8" s="79">
        <v>291062.39</v>
      </c>
      <c r="E8" s="79">
        <f t="shared" si="0"/>
        <v>582124.78</v>
      </c>
    </row>
    <row r="9" spans="1:5" ht="27.6" x14ac:dyDescent="0.25">
      <c r="A9" s="25">
        <v>9</v>
      </c>
      <c r="B9" s="86" t="s">
        <v>67</v>
      </c>
      <c r="C9" s="79">
        <v>4</v>
      </c>
      <c r="D9" s="79">
        <v>191195.77</v>
      </c>
      <c r="E9" s="79">
        <f t="shared" si="0"/>
        <v>764783.08</v>
      </c>
    </row>
    <row r="10" spans="1:5" ht="42" thickBot="1" x14ac:dyDescent="0.3">
      <c r="A10" s="25">
        <v>10</v>
      </c>
      <c r="B10" s="86" t="s">
        <v>58</v>
      </c>
      <c r="C10" s="79">
        <v>9</v>
      </c>
      <c r="D10" s="79">
        <v>68385.91</v>
      </c>
      <c r="E10" s="89">
        <f t="shared" si="0"/>
        <v>615473.19000000006</v>
      </c>
    </row>
    <row r="11" spans="1:5" ht="15.75" customHeight="1" thickBot="1" x14ac:dyDescent="0.3">
      <c r="A11" s="131" t="s">
        <v>86</v>
      </c>
      <c r="B11" s="131"/>
      <c r="C11" s="131"/>
      <c r="D11" s="132"/>
      <c r="E11" s="90">
        <f>SUM(E3:E10)</f>
        <v>3316321.8499999996</v>
      </c>
    </row>
    <row r="12" spans="1:5" x14ac:dyDescent="0.25">
      <c r="B12" s="36"/>
      <c r="C12" s="35"/>
      <c r="D12" s="35"/>
    </row>
    <row r="13" spans="1:5" x14ac:dyDescent="0.25">
      <c r="B13" s="36"/>
      <c r="E13" s="88"/>
    </row>
  </sheetData>
  <mergeCells count="6">
    <mergeCell ref="D1:D2"/>
    <mergeCell ref="E1:E2"/>
    <mergeCell ref="A11:D11"/>
    <mergeCell ref="A1:A2"/>
    <mergeCell ref="B1:B2"/>
    <mergeCell ref="C1:C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topLeftCell="A3" zoomScaleNormal="100" workbookViewId="0">
      <selection activeCell="A7" sqref="A7:H7"/>
    </sheetView>
  </sheetViews>
  <sheetFormatPr defaultRowHeight="13.2" x14ac:dyDescent="0.25"/>
  <cols>
    <col min="2" max="2" width="20" customWidth="1"/>
    <col min="3" max="3" width="19" customWidth="1"/>
    <col min="4" max="4" width="109.6640625" customWidth="1"/>
    <col min="6" max="6" width="15.33203125" customWidth="1"/>
    <col min="7" max="7" width="16" customWidth="1"/>
    <col min="8" max="8" width="18.33203125" customWidth="1"/>
  </cols>
  <sheetData>
    <row r="1" spans="1:8" ht="15.6" x14ac:dyDescent="0.25">
      <c r="G1" s="98" t="s">
        <v>104</v>
      </c>
    </row>
    <row r="2" spans="1:8" ht="15.6" x14ac:dyDescent="0.25">
      <c r="G2" s="98" t="s">
        <v>105</v>
      </c>
    </row>
    <row r="3" spans="1:8" ht="15.6" x14ac:dyDescent="0.25">
      <c r="G3" s="98" t="s">
        <v>106</v>
      </c>
    </row>
    <row r="4" spans="1:8" ht="15.6" x14ac:dyDescent="0.25">
      <c r="G4" s="99" t="s">
        <v>107</v>
      </c>
    </row>
    <row r="5" spans="1:8" ht="15.6" x14ac:dyDescent="0.25">
      <c r="G5" s="99"/>
    </row>
    <row r="7" spans="1:8" ht="51.75" customHeight="1" x14ac:dyDescent="0.25">
      <c r="A7" s="144" t="s">
        <v>108</v>
      </c>
      <c r="B7" s="144"/>
      <c r="C7" s="144"/>
      <c r="D7" s="144"/>
      <c r="E7" s="144"/>
      <c r="F7" s="144"/>
      <c r="G7" s="144"/>
      <c r="H7" s="144"/>
    </row>
    <row r="10" spans="1:8" ht="38.25" customHeight="1" x14ac:dyDescent="0.25">
      <c r="A10" s="92" t="s">
        <v>93</v>
      </c>
      <c r="B10" s="93" t="s">
        <v>94</v>
      </c>
      <c r="C10" s="93" t="s">
        <v>87</v>
      </c>
      <c r="D10" s="93" t="s">
        <v>88</v>
      </c>
      <c r="E10" s="93" t="s">
        <v>95</v>
      </c>
      <c r="F10" s="93" t="s">
        <v>96</v>
      </c>
      <c r="G10" s="93" t="s">
        <v>89</v>
      </c>
      <c r="H10" s="93" t="s">
        <v>90</v>
      </c>
    </row>
    <row r="11" spans="1:8" ht="253.5" customHeight="1" x14ac:dyDescent="0.25">
      <c r="A11" s="94">
        <v>1</v>
      </c>
      <c r="B11" s="95" t="s">
        <v>71</v>
      </c>
      <c r="C11" s="93" t="s">
        <v>97</v>
      </c>
      <c r="D11" s="97" t="s">
        <v>102</v>
      </c>
      <c r="E11" s="96">
        <v>1</v>
      </c>
      <c r="F11" s="96">
        <v>376026.14</v>
      </c>
      <c r="G11" s="96">
        <f>E11*F11</f>
        <v>376026.14</v>
      </c>
      <c r="H11" s="141" t="s">
        <v>101</v>
      </c>
    </row>
    <row r="12" spans="1:8" ht="315" customHeight="1" x14ac:dyDescent="0.25">
      <c r="A12" s="94">
        <v>2</v>
      </c>
      <c r="B12" s="93" t="s">
        <v>70</v>
      </c>
      <c r="C12" s="145" t="s">
        <v>92</v>
      </c>
      <c r="D12" s="147" t="s">
        <v>98</v>
      </c>
      <c r="E12" s="96">
        <v>1</v>
      </c>
      <c r="F12" s="96">
        <v>289040.92</v>
      </c>
      <c r="G12" s="96">
        <f>E12*F12</f>
        <v>289040.92</v>
      </c>
      <c r="H12" s="142"/>
    </row>
    <row r="13" spans="1:8" ht="229.5" customHeight="1" x14ac:dyDescent="0.25">
      <c r="A13" s="94">
        <v>3</v>
      </c>
      <c r="B13" s="93" t="s">
        <v>71</v>
      </c>
      <c r="C13" s="146"/>
      <c r="D13" s="148"/>
      <c r="E13" s="96">
        <v>1</v>
      </c>
      <c r="F13" s="96">
        <v>289040.92</v>
      </c>
      <c r="G13" s="96">
        <f t="shared" ref="G13:G20" si="0">E13*F13</f>
        <v>289040.92</v>
      </c>
      <c r="H13" s="142"/>
    </row>
    <row r="14" spans="1:8" ht="165" customHeight="1" x14ac:dyDescent="0.25">
      <c r="A14" s="94">
        <v>4</v>
      </c>
      <c r="B14" s="93" t="s">
        <v>70</v>
      </c>
      <c r="C14" s="149" t="s">
        <v>91</v>
      </c>
      <c r="D14" s="147" t="s">
        <v>99</v>
      </c>
      <c r="E14" s="96">
        <v>1</v>
      </c>
      <c r="F14" s="96">
        <v>189867.88</v>
      </c>
      <c r="G14" s="96">
        <f t="shared" si="0"/>
        <v>189867.88</v>
      </c>
      <c r="H14" s="142"/>
    </row>
    <row r="15" spans="1:8" ht="180" customHeight="1" x14ac:dyDescent="0.25">
      <c r="A15" s="94">
        <v>5</v>
      </c>
      <c r="B15" s="93" t="s">
        <v>71</v>
      </c>
      <c r="C15" s="150"/>
      <c r="D15" s="152"/>
      <c r="E15" s="96">
        <v>1</v>
      </c>
      <c r="F15" s="96">
        <v>189867.88</v>
      </c>
      <c r="G15" s="96">
        <f t="shared" si="0"/>
        <v>189867.88</v>
      </c>
      <c r="H15" s="142"/>
    </row>
    <row r="16" spans="1:8" ht="150.75" customHeight="1" x14ac:dyDescent="0.25">
      <c r="A16" s="94">
        <v>6</v>
      </c>
      <c r="B16" s="93" t="s">
        <v>72</v>
      </c>
      <c r="C16" s="150"/>
      <c r="D16" s="152"/>
      <c r="E16" s="96">
        <v>2</v>
      </c>
      <c r="F16" s="96">
        <v>189867.88</v>
      </c>
      <c r="G16" s="96">
        <f t="shared" si="0"/>
        <v>379735.76</v>
      </c>
      <c r="H16" s="142"/>
    </row>
    <row r="17" spans="1:8" ht="158.25" customHeight="1" x14ac:dyDescent="0.25">
      <c r="A17" s="94">
        <v>7</v>
      </c>
      <c r="B17" s="93" t="s">
        <v>73</v>
      </c>
      <c r="C17" s="151"/>
      <c r="D17" s="148"/>
      <c r="E17" s="96">
        <v>1</v>
      </c>
      <c r="F17" s="96">
        <v>189867.88</v>
      </c>
      <c r="G17" s="96">
        <f t="shared" si="0"/>
        <v>189867.88</v>
      </c>
      <c r="H17" s="142"/>
    </row>
    <row r="18" spans="1:8" ht="101.25" customHeight="1" x14ac:dyDescent="0.25">
      <c r="A18" s="94">
        <v>8</v>
      </c>
      <c r="B18" s="93" t="s">
        <v>70</v>
      </c>
      <c r="C18" s="135" t="s">
        <v>100</v>
      </c>
      <c r="D18" s="138" t="s">
        <v>103</v>
      </c>
      <c r="E18" s="96">
        <v>1</v>
      </c>
      <c r="F18" s="96">
        <v>67910.960000000006</v>
      </c>
      <c r="G18" s="96">
        <f t="shared" si="0"/>
        <v>67910.960000000006</v>
      </c>
      <c r="H18" s="142"/>
    </row>
    <row r="19" spans="1:8" ht="99" customHeight="1" x14ac:dyDescent="0.25">
      <c r="A19" s="94">
        <v>9</v>
      </c>
      <c r="B19" s="93" t="s">
        <v>71</v>
      </c>
      <c r="C19" s="136"/>
      <c r="D19" s="139"/>
      <c r="E19" s="96">
        <v>2</v>
      </c>
      <c r="F19" s="96">
        <v>67910.960000000006</v>
      </c>
      <c r="G19" s="96">
        <f t="shared" si="0"/>
        <v>135821.92000000001</v>
      </c>
      <c r="H19" s="142"/>
    </row>
    <row r="20" spans="1:8" ht="119.25" customHeight="1" x14ac:dyDescent="0.25">
      <c r="A20" s="94">
        <v>10</v>
      </c>
      <c r="B20" s="93" t="s">
        <v>73</v>
      </c>
      <c r="C20" s="137"/>
      <c r="D20" s="140"/>
      <c r="E20" s="96">
        <v>1</v>
      </c>
      <c r="F20" s="96">
        <v>67910.960000000006</v>
      </c>
      <c r="G20" s="96">
        <f t="shared" si="0"/>
        <v>67910.960000000006</v>
      </c>
      <c r="H20" s="143"/>
    </row>
    <row r="21" spans="1:8" x14ac:dyDescent="0.25">
      <c r="A21" s="94"/>
      <c r="B21" s="95"/>
      <c r="C21" s="95"/>
      <c r="D21" s="95"/>
      <c r="E21" s="96">
        <f>SUM(E11:E20)</f>
        <v>12</v>
      </c>
      <c r="F21" s="96"/>
      <c r="G21" s="96">
        <f t="shared" ref="G21" si="1">SUM(G11:G20)</f>
        <v>2175091.2199999997</v>
      </c>
      <c r="H21" s="96"/>
    </row>
  </sheetData>
  <mergeCells count="8">
    <mergeCell ref="C18:C20"/>
    <mergeCell ref="D18:D20"/>
    <mergeCell ref="H11:H20"/>
    <mergeCell ref="A7:H7"/>
    <mergeCell ref="C12:C13"/>
    <mergeCell ref="D12:D13"/>
    <mergeCell ref="C14:C17"/>
    <mergeCell ref="D14:D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Table 1</vt:lpstr>
      <vt:lpstr>свод школы</vt:lpstr>
      <vt:lpstr>экономия</vt:lpstr>
      <vt:lpstr>приложение 04.24</vt: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Завуч</cp:lastModifiedBy>
  <cp:lastPrinted>2024-04-04T08:36:04Z</cp:lastPrinted>
  <dcterms:created xsi:type="dcterms:W3CDTF">2022-11-30T09:12:34Z</dcterms:created>
  <dcterms:modified xsi:type="dcterms:W3CDTF">2024-08-05T04:05:49Z</dcterms:modified>
</cp:coreProperties>
</file>